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Tomada de Preços)\002-22 Reformulação da iluminação pública do Centro Poliesportivo\Orçamento SEM VALORES\"/>
    </mc:Choice>
  </mc:AlternateContent>
  <xr:revisionPtr revIDLastSave="0" documentId="13_ncr:1_{DC0A0B5D-F974-40CE-B8B5-2285679E5410}" xr6:coauthVersionLast="45" xr6:coauthVersionMax="47" xr10:uidLastSave="{00000000-0000-0000-0000-000000000000}"/>
  <bookViews>
    <workbookView xWindow="-120" yWindow="-120" windowWidth="19440" windowHeight="14040" xr2:uid="{F6F7074B-3041-449C-A5F2-AF143D8EA9CD}"/>
  </bookViews>
  <sheets>
    <sheet name="Orçamento" sheetId="8" r:id="rId1"/>
    <sheet name="Cronograma" sheetId="9" r:id="rId2"/>
  </sheets>
  <externalReferences>
    <externalReference r:id="rId3"/>
  </externalReferences>
  <definedNames>
    <definedName name="_xlnm.Print_Area" localSheetId="1">Cronograma!$B$2:$M$33</definedName>
    <definedName name="_xlnm.Print_Area" localSheetId="0">Orçamento!$B$2:$L$39</definedName>
    <definedName name="_xlnm.Database">TEXT(Import.DataBase,"mm-aaaa")</definedName>
    <definedName name="CFF.NumLinha">ROW(Cronograma!#REF!)-ROW(Cronograma!#REF!)-1</definedName>
    <definedName name="Código" localSheetId="0">Orçamento!#REF!</definedName>
    <definedName name="Dados.Lista.BDI">[1]DADOS!$T$37:$X$37</definedName>
    <definedName name="Fonte" localSheetId="0">Orçamento!#REF!</definedName>
    <definedName name="Import.DataBase">[1]DADOS!$A$38</definedName>
    <definedName name="Import.Desoneracao">[1]DADOS!$C$38</definedName>
    <definedName name="PO.CustoUnitario" localSheetId="0">ROUND(Orçamento!#REF!,15-13*Orçamento!#REF!)</definedName>
    <definedName name="PO.CustoUnitario">ROUND(#REF!,15-13*#REF!)</definedName>
    <definedName name="PO.PrecoUnitario" localSheetId="0">ROUND(Orçamento!#REF!,15-13*Orçamento!$Q$9)</definedName>
    <definedName name="PO.PrecoUnitario">ROUND(#REF!,15-13*#REF!)</definedName>
    <definedName name="PO.Quantidade" localSheetId="0">ROUND(Orçamento!#REF!,15-13*Orçamento!$Q$7)</definedName>
    <definedName name="PO.Quantidade">ROUND(#REF!,15-13*#REF!)</definedName>
    <definedName name="Referencia.Descricao" localSheetId="0">#N/A</definedName>
    <definedName name="Referencia.Descricao">IF(ISNUMBER([1]PO!linhaSINAPIxls),INDEX(INDIRECT("'[Referência "&amp;_xlnm.Database&amp;".xls]Banco'!$b:$g"),[1]PO!linhaSINAPIxls,3),"")</definedName>
    <definedName name="Referencia.Desonerado" localSheetId="0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0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0">#N/A</definedName>
    <definedName name="Referencia.Unidade">IF(ISNUMBER([1]PO!linhaSINAPIxls),INDEX(INDIRECT("'[Referência "&amp;_xlnm.Database&amp;".xls]Banco'!$b:$g"),[1]PO!linhaSINAPIxls,4),"")</definedName>
    <definedName name="SomaAgrup" localSheetId="0">SUMIF(OFFSET(Orçamento!#REF!,1,0,Orçamento!$B1),"S",OFFSET(Orçamento!A1,1,0,Orçamento!$B1))</definedName>
    <definedName name="SomaAgrup">SUMIF(OFFSET(#REF!,1,0,#REF!),"S",OFFSET(#REF!,1,0,#REF!))</definedName>
    <definedName name="TipoOrçamento">"BASE"</definedName>
    <definedName name="VTOTAL1" localSheetId="0">ROUND(Orçamento!PO.Quantidade*Orçamento!PO.PrecoUnitario,15-13*Orçamento!$Q$10)</definedName>
    <definedName name="VTOTAL1">ROUND(PO.Quantidade*PO.PrecoUnitario,15-13*#REF!)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9" l="1"/>
  <c r="H5" i="9"/>
  <c r="H4" i="9"/>
  <c r="H2" i="9"/>
  <c r="J36" i="8"/>
  <c r="K37" i="8"/>
  <c r="J37" i="8"/>
  <c r="L37" i="8" s="1"/>
  <c r="K36" i="8"/>
  <c r="K35" i="8"/>
  <c r="J35" i="8"/>
  <c r="K34" i="8"/>
  <c r="J34" i="8"/>
  <c r="K32" i="8"/>
  <c r="J32" i="8"/>
  <c r="K31" i="8"/>
  <c r="J31" i="8"/>
  <c r="L31" i="8" s="1"/>
  <c r="K30" i="8"/>
  <c r="J30" i="8"/>
  <c r="K29" i="8"/>
  <c r="J29" i="8"/>
  <c r="J28" i="8"/>
  <c r="K28" i="8"/>
  <c r="K27" i="8"/>
  <c r="J27" i="8"/>
  <c r="K25" i="8"/>
  <c r="J25" i="8"/>
  <c r="L25" i="8" s="1"/>
  <c r="K24" i="8"/>
  <c r="J24" i="8"/>
  <c r="K23" i="8"/>
  <c r="J23" i="8"/>
  <c r="L23" i="8" s="1"/>
  <c r="K22" i="8"/>
  <c r="J22" i="8"/>
  <c r="L22" i="8" s="1"/>
  <c r="K21" i="8"/>
  <c r="J21" i="8"/>
  <c r="L21" i="8" s="1"/>
  <c r="K20" i="8"/>
  <c r="J20" i="8"/>
  <c r="K19" i="8"/>
  <c r="J19" i="8"/>
  <c r="K18" i="8"/>
  <c r="J18" i="8"/>
  <c r="K17" i="8"/>
  <c r="J17" i="8"/>
  <c r="K15" i="8"/>
  <c r="J15" i="8"/>
  <c r="L15" i="8" s="1"/>
  <c r="K14" i="8"/>
  <c r="J14" i="8"/>
  <c r="K13" i="8"/>
  <c r="J13" i="8"/>
  <c r="K11" i="8"/>
  <c r="K10" i="8" s="1"/>
  <c r="J11" i="8"/>
  <c r="L11" i="8" s="1"/>
  <c r="L10" i="8" s="1"/>
  <c r="J12" i="8" l="1"/>
  <c r="J26" i="8"/>
  <c r="K16" i="8"/>
  <c r="K12" i="8"/>
  <c r="J33" i="8"/>
  <c r="K33" i="8"/>
  <c r="J16" i="8"/>
  <c r="L17" i="8"/>
  <c r="K26" i="8"/>
  <c r="L36" i="8"/>
  <c r="L19" i="8"/>
  <c r="L28" i="8"/>
  <c r="J10" i="8"/>
  <c r="L18" i="8"/>
  <c r="L34" i="8"/>
  <c r="L24" i="8"/>
  <c r="L29" i="8"/>
  <c r="L35" i="8"/>
  <c r="L30" i="8"/>
  <c r="L27" i="8"/>
  <c r="L32" i="8"/>
  <c r="L20" i="8"/>
  <c r="L13" i="8"/>
  <c r="L14" i="8"/>
  <c r="L12" i="8" l="1"/>
  <c r="K9" i="8"/>
  <c r="L26" i="8"/>
  <c r="L33" i="8"/>
  <c r="J9" i="8"/>
  <c r="L16" i="8"/>
  <c r="L9" i="8" l="1"/>
  <c r="K5" i="8" s="1"/>
  <c r="L5" i="9" s="1"/>
</calcChain>
</file>

<file path=xl/sharedStrings.xml><?xml version="1.0" encoding="utf-8"?>
<sst xmlns="http://schemas.openxmlformats.org/spreadsheetml/2006/main" count="218" uniqueCount="131">
  <si>
    <t>Item</t>
  </si>
  <si>
    <t>Fonte</t>
  </si>
  <si>
    <t>Código</t>
  </si>
  <si>
    <t>Descrição</t>
  </si>
  <si>
    <t>Unidade</t>
  </si>
  <si>
    <t>Quantidade</t>
  </si>
  <si>
    <t>Preço Total
(R$)</t>
  </si>
  <si>
    <t/>
  </si>
  <si>
    <t>SINAPI</t>
  </si>
  <si>
    <t>COMPOSIÇÃO</t>
  </si>
  <si>
    <t>01</t>
  </si>
  <si>
    <t>SINAPI-I</t>
  </si>
  <si>
    <t>UN</t>
  </si>
  <si>
    <t>93655</t>
  </si>
  <si>
    <t>93658</t>
  </si>
  <si>
    <t>1.</t>
  </si>
  <si>
    <t>1.1.</t>
  </si>
  <si>
    <t>1.1.1.</t>
  </si>
  <si>
    <t>M2</t>
  </si>
  <si>
    <t>1.2.</t>
  </si>
  <si>
    <t>1.2.1.</t>
  </si>
  <si>
    <t>1.2.2.</t>
  </si>
  <si>
    <t>1.3.</t>
  </si>
  <si>
    <t>1.3.1.</t>
  </si>
  <si>
    <t>1.4.</t>
  </si>
  <si>
    <t>1.4.1.</t>
  </si>
  <si>
    <t>1.4.2.</t>
  </si>
  <si>
    <t>M</t>
  </si>
  <si>
    <t>1.4.3.</t>
  </si>
  <si>
    <t>1.5.</t>
  </si>
  <si>
    <t>1.5.1.</t>
  </si>
  <si>
    <t>1.5.2.</t>
  </si>
  <si>
    <t>1.5.3.</t>
  </si>
  <si>
    <t>1.5.4.</t>
  </si>
  <si>
    <t xml:space="preserve">UN    </t>
  </si>
  <si>
    <t>PLACA DE OBRA EM CHAPA DE ACO GALVANIZADO FIXADA EM QUADRO DE MADEIRA SOBRE PONTALETES DE 7,5X7,5CM - FORNECIMENTO E INSTALAÇÃO</t>
  </si>
  <si>
    <t>Foi considerado arredondamento de duas casas decimais para Quantidade; Custo Unitário; BDI; Preço Unitário; Preço Total.</t>
  </si>
  <si>
    <t>Preço Total Mão de Obra</t>
  </si>
  <si>
    <t>Preço Total Material (R$)</t>
  </si>
  <si>
    <t>PREFEITURA MUNICIPAL DE TRÊS DE MAIO</t>
  </si>
  <si>
    <t>OBRA:</t>
  </si>
  <si>
    <t>ÁREA:</t>
  </si>
  <si>
    <t>LOCAL:</t>
  </si>
  <si>
    <t>DATA:</t>
  </si>
  <si>
    <t>BDI:</t>
  </si>
  <si>
    <t>Preço Unit. Material (R$)</t>
  </si>
  <si>
    <t xml:space="preserve">Preço Unit. Mão de Obra </t>
  </si>
  <si>
    <t>NÃO DESONERADO</t>
  </si>
  <si>
    <t>VALOR TOTAL:</t>
  </si>
  <si>
    <t>CRONOGRAMA FÍSICO-FINANCEIRO</t>
  </si>
  <si>
    <t>Descrição das Metas / Macrosserviços</t>
  </si>
  <si>
    <t>Valores Totais (R$)</t>
  </si>
  <si>
    <t>Parcela (%)</t>
  </si>
  <si>
    <t>Acumulado (%)</t>
  </si>
  <si>
    <t>Acumulado (R$)</t>
  </si>
  <si>
    <t>CRONOGRAMA GLOBAL DO LOTE</t>
  </si>
  <si>
    <t>Local</t>
  </si>
  <si>
    <t>Data</t>
  </si>
  <si>
    <t>Parcela 1
jan/21</t>
  </si>
  <si>
    <t>Início de Obra</t>
  </si>
  <si>
    <t>Parcela 1</t>
  </si>
  <si>
    <t>Parcela 2</t>
  </si>
  <si>
    <t>Parcela 3</t>
  </si>
  <si>
    <t>Parcela 4</t>
  </si>
  <si>
    <t>Parcela 5</t>
  </si>
  <si>
    <t>Parcela 6</t>
  </si>
  <si>
    <t>Parcela 7</t>
  </si>
  <si>
    <t>Parcela 8</t>
  </si>
  <si>
    <t>Iluminação Parque Poliesportivo</t>
  </si>
  <si>
    <t>Fevereiro de 2022</t>
  </si>
  <si>
    <t>Avenida Avaí - Bairro Ullmann – Três de Maio - RS</t>
  </si>
  <si>
    <t>Serviços Iniciais</t>
  </si>
  <si>
    <t>Entrada de Energia</t>
  </si>
  <si>
    <t>101511</t>
  </si>
  <si>
    <t>ENTRADA DE ENERGIA ELÉTRICA, AÉREA, TRIFÁSICA, COM CAIXA DE EMBUTIR, CABO DE 25 MM2 E DISJUNTOR DIN 50A (NÃO INCLUSO O POSTE DE CONCRETO). AF_07/2020</t>
  </si>
  <si>
    <t>100578</t>
  </si>
  <si>
    <t>ASSENTAMENTO DE POSTE DE CONCRETO COM COMPRIMENTO NOMINAL DE 9 M, CARGA NOMINAL MENOR OU IGUAL A 1000 DAN, ENGASTAMENTO SIMPLES COM 1,5 M DE SOLO (NÃO INCLUI FORNECIMENTO). AF_11/2019</t>
  </si>
  <si>
    <t>1.2.3.</t>
  </si>
  <si>
    <t>41196</t>
  </si>
  <si>
    <t>POSTE DE CONCRETO ARMADO DE SECAO DUPLO T, EXTENSAO DE 9,00 M, RESISTENCIA DE 150 DAN, TIPO D</t>
  </si>
  <si>
    <t>Quadros de Distribuição</t>
  </si>
  <si>
    <t>101875</t>
  </si>
  <si>
    <t>QUADRO DE DISTRIBUIÇÃO DE ENERGIA EM CHAPA DE AÇO GALVANIZADO, DE EMBUTIR, COM BARRAMENTO TRIFÁSICO, PARA 12 DISJUNTORES DIN 100A - FORNECIMENTO E INSTALAÇÃO. AF_10/2020</t>
  </si>
  <si>
    <t>1.3.2.</t>
  </si>
  <si>
    <t>93653</t>
  </si>
  <si>
    <t>DISJUNTOR MONOPOLAR TIPO DIN, CORRENTE NOMINAL DE 10A - FORNECIMENTO E INSTALAÇÃO. AF_10/2020</t>
  </si>
  <si>
    <t>1.3.3.</t>
  </si>
  <si>
    <t>DISJUNTOR MONOPOLAR TIPO DIN, CORRENTE NOMINAL DE 20A - FORNECIMENTO E INSTALAÇÃO. AF_10/2020</t>
  </si>
  <si>
    <t>1.3.4.</t>
  </si>
  <si>
    <t>93656</t>
  </si>
  <si>
    <t>DISJUNTOR MONOPOLAR TIPO DIN, CORRENTE NOMINAL DE 25A - FORNECIMENTO E INSTALAÇÃO. AF_10/2020</t>
  </si>
  <si>
    <t>1.3.5.</t>
  </si>
  <si>
    <t>93657</t>
  </si>
  <si>
    <t>DISJUNTOR MONOPOLAR TIPO DIN, CORRENTE NOMINAL DE 32A - FORNECIMENTO E INSTALAÇÃO. AF_10/2020</t>
  </si>
  <si>
    <t>1.3.6.</t>
  </si>
  <si>
    <t>DISJUNTOR MONOPOLAR TIPO DIN, CORRENTE NOMINAL DE 40A - FORNECIMENTO E INSTALAÇÃO. AF_10/2020</t>
  </si>
  <si>
    <t>1.3.7.</t>
  </si>
  <si>
    <t>93673</t>
  </si>
  <si>
    <t>DISJUNTOR TRIPOLAR TIPO DIN, CORRENTE NOMINAL DE 50A - FORNECIMENTO E INSTALAÇÃO. AF_10/2020</t>
  </si>
  <si>
    <t>1.3.8.</t>
  </si>
  <si>
    <t>34714</t>
  </si>
  <si>
    <t>DISJUNTOR TIPO DIN/IEC, TRIPOLAR 63 A</t>
  </si>
  <si>
    <t>1.3.9.</t>
  </si>
  <si>
    <t>DISPOSITIVO DPS CLASSE II, 1 POLO, TENSAO MAXIMA DE 275 V, CORRENTE MAXIMA DE *45* KA (TIPO AC)</t>
  </si>
  <si>
    <t>Cabos e Eletrodutos</t>
  </si>
  <si>
    <t>91927</t>
  </si>
  <si>
    <t>CABO DE COBRE FLEXÍVEL ISOLADO, 2,5 MM², ANTI-CHAMA 0,6/1,0 KV, PARA CIRCUITOS TERMINAIS - FORNECIMENTO E INSTALAÇÃO. AF_12/2015</t>
  </si>
  <si>
    <t>91929</t>
  </si>
  <si>
    <t>CABO DE COBRE FLEXÍVEL ISOLADO, 4 MM², ANTI-CHAMA 0,6/1,0 KV, PARA CIRCUITOS TERMINAIS - FORNECIMENTO E INSTALAÇÃO. AF_12/2015</t>
  </si>
  <si>
    <t>91931</t>
  </si>
  <si>
    <t>CABO DE COBRE FLEXÍVEL ISOLADO, 6 MM², ANTI-CHAMA 0,6/1,0 KV, PARA CIRCUITOS TERMINAIS - FORNECIMENTO E INSTALAÇÃO. AF_12/2015</t>
  </si>
  <si>
    <t>1.4.4.</t>
  </si>
  <si>
    <t>92979</t>
  </si>
  <si>
    <t>CABO DE COBRE FLEXÍVEL ISOLADO, 10 MM², ANTI-CHAMA 450/750 V, PARA DISTRIBUIÇÃO - FORNECIMENTO E INSTALAÇÃO. AF_12/2015</t>
  </si>
  <si>
    <t>1.4.5.</t>
  </si>
  <si>
    <t>91934</t>
  </si>
  <si>
    <t>CABO DE COBRE FLEXÍVEL ISOLADO, 16 MM², ANTI-CHAMA 450/750 V, PARA CIRCUITOS TERMINAIS - FORNECIMENTO E INSTALAÇÃO. AF_12/2015</t>
  </si>
  <si>
    <t>1.4.6.</t>
  </si>
  <si>
    <t>91835</t>
  </si>
  <si>
    <t>ELETRODUTO FLEXÍVEL CORRUGADO REFORÇADO, PVC, DN 25 MM (3/4"), PARA CIRCUITOS TERMINAIS, SUBTERRÂNEO PROFUNDIDADE H=30CM - FORNECIMENTO E INSTALAÇÃO. AF_12/2015</t>
  </si>
  <si>
    <t>Postes e Luminárias</t>
  </si>
  <si>
    <t>100622</t>
  </si>
  <si>
    <t>POSTE DE AÇO CONICO CONTÍNUO RETO SIMPLES, ENGASTADO, H=9M, COM 3 LUMINÁRIAS REFLETORAS RETANGULAR FECHADO, COM LÂMPADA LED PARA QUADRAS ESPORTIVAS 400 W - FORNECIMENTO E INSTALACAO</t>
  </si>
  <si>
    <t>POSTE DECORATIVO PARA JARDIM EM ACO TUBULAR, SEM LUMINARIA, H = *2,5* M</t>
  </si>
  <si>
    <t>39390</t>
  </si>
  <si>
    <t>LUMINARIA LED REFLETOR RETANGULAR BIVOLT, LUZ BRANCA, 30 W</t>
  </si>
  <si>
    <t>97882</t>
  </si>
  <si>
    <t>CAIXA ENTERRADA ELÉTRICA RETANGULAR, EM CONCRETO PRÉ-MOLDADO, FUNDO COM BRITA, DIMENSÕES INTERNAS: 0,4X0,4X0,4 M. AF_12/2020</t>
  </si>
  <si>
    <t xml:space="preserve">DECLARO PARA OS DEVIDOS FINS QUE OS ENCARGOS SOCIAIS ATENDEM AOS PERCENTUAIS ESTABELECIDOS NO SINAPI 02/22 PARA O ESTADO DO RIO GRANDE DO SUL PARA MÃO DE OBRA HORISTA 82,31%  E MENSALISTA 45,98% </t>
  </si>
  <si>
    <t>Parcela (R$)</t>
  </si>
  <si>
    <r>
      <t xml:space="preserve">               PREFEITURA MUNICIPAL DE TRÊS DE MAIO                         </t>
    </r>
    <r>
      <rPr>
        <b/>
        <sz val="12"/>
        <color rgb="FFFF0000"/>
        <rFont val="Amphion"/>
      </rPr>
      <t xml:space="preserve">OBS: Esse arquivo (XLS) serve apenas para edição, sendo o seu correto preenchimento de responsabilidade única e exclusiva do licitante, o qual deve observar os mesmos critérios estabelecidos nos arquivos disponibilizados no site (PDF) </t>
    </r>
    <r>
      <rPr>
        <b/>
        <sz val="20"/>
        <rFont val="Amphion"/>
        <family val="2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</si>
</sst>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mmmm\-yy"/>
    <numFmt numFmtId="166" formatCode="&quot;R$&quot;\ #,##0.00"/>
    <numFmt numFmtId="167" formatCode="_(&quot;R$ &quot;* #,##0.00_);_(&quot;R$ &quot;* \(#,##0.00\);_(&quot;R$ &quot;* &quot;-&quot;??_);_(@_)"/>
    <numFmt numFmtId="168" formatCode="_(* #,##0.00_);_(* \(#,##0.00\);_(* \-??_);_(@_)"/>
    <numFmt numFmtId="169" formatCode="0.00\ &quot;m²&quot;"/>
    <numFmt numFmtId="170" formatCode="General;General;"/>
    <numFmt numFmtId="171" formatCode="[$-F800]dddd\,\ mmmm\ dd\,\ yyyy"/>
    <numFmt numFmtId="172" formatCode="dd\ &quot;de&quot;\ mmmm\ &quot;de&quot;\ yyyy"/>
    <numFmt numFmtId="173" formatCode="0.00%\ &quot; NÃO DESONERADO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  <font>
      <b/>
      <sz val="12"/>
      <name val="Times New Roman"/>
      <family val="1"/>
    </font>
    <font>
      <sz val="11"/>
      <name val="Arial"/>
      <family val="2"/>
    </font>
    <font>
      <sz val="10"/>
      <color indexed="9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b/>
      <sz val="20"/>
      <name val="Amphion"/>
      <family val="2"/>
    </font>
    <font>
      <b/>
      <sz val="18"/>
      <color indexed="62"/>
      <name val="Cambria"/>
      <family val="2"/>
    </font>
    <font>
      <b/>
      <sz val="12"/>
      <color rgb="FFFF0000"/>
      <name val="Amphion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8" fontId="3" fillId="0" borderId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12">
    <xf numFmtId="0" fontId="0" fillId="0" borderId="0" xfId="0"/>
    <xf numFmtId="0" fontId="5" fillId="0" borderId="0" xfId="0" applyFont="1" applyFill="1"/>
    <xf numFmtId="0" fontId="2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vertical="center" shrinkToFi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/>
    </xf>
    <xf numFmtId="164" fontId="6" fillId="4" borderId="5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vertical="center" shrinkToFit="1"/>
    </xf>
    <xf numFmtId="0" fontId="7" fillId="0" borderId="0" xfId="0" applyFont="1"/>
    <xf numFmtId="0" fontId="9" fillId="0" borderId="0" xfId="0" applyFont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left"/>
    </xf>
    <xf numFmtId="165" fontId="7" fillId="0" borderId="0" xfId="0" applyNumberFormat="1" applyFont="1" applyBorder="1"/>
    <xf numFmtId="0" fontId="11" fillId="0" borderId="0" xfId="0" applyFont="1" applyFill="1"/>
    <xf numFmtId="0" fontId="5" fillId="0" borderId="0" xfId="0" applyFont="1" applyFill="1" applyBorder="1"/>
    <xf numFmtId="0" fontId="5" fillId="0" borderId="0" xfId="0" applyFont="1" applyBorder="1"/>
    <xf numFmtId="0" fontId="5" fillId="3" borderId="0" xfId="0" applyFont="1" applyFill="1" applyBorder="1"/>
    <xf numFmtId="0" fontId="5" fillId="0" borderId="0" xfId="0" applyFont="1" applyFill="1" applyAlignment="1">
      <alignment horizontal="center"/>
    </xf>
    <xf numFmtId="0" fontId="7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0" fontId="9" fillId="0" borderId="19" xfId="3" applyFont="1" applyBorder="1" applyAlignment="1">
      <alignment horizontal="left" vertical="center"/>
    </xf>
    <xf numFmtId="0" fontId="7" fillId="0" borderId="1" xfId="3" applyFont="1" applyBorder="1" applyAlignment="1">
      <alignment vertical="center"/>
    </xf>
    <xf numFmtId="0" fontId="9" fillId="0" borderId="1" xfId="3" applyFont="1" applyFill="1" applyBorder="1" applyAlignment="1">
      <alignment vertical="center"/>
    </xf>
    <xf numFmtId="0" fontId="9" fillId="0" borderId="19" xfId="3" applyFont="1" applyBorder="1" applyAlignment="1">
      <alignment vertical="center"/>
    </xf>
    <xf numFmtId="165" fontId="7" fillId="0" borderId="1" xfId="3" applyNumberFormat="1" applyFont="1" applyBorder="1" applyAlignment="1">
      <alignment vertical="center"/>
    </xf>
    <xf numFmtId="164" fontId="6" fillId="4" borderId="10" xfId="1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>
      <alignment vertical="center" shrinkToFit="1"/>
    </xf>
    <xf numFmtId="164" fontId="3" fillId="0" borderId="10" xfId="1" applyNumberFormat="1" applyFont="1" applyFill="1" applyBorder="1" applyAlignment="1">
      <alignment vertical="center" shrinkToFit="1"/>
    </xf>
    <xf numFmtId="0" fontId="7" fillId="0" borderId="11" xfId="3" applyFont="1" applyBorder="1" applyAlignment="1">
      <alignment horizontal="right" vertical="center" wrapText="1"/>
    </xf>
    <xf numFmtId="10" fontId="7" fillId="0" borderId="24" xfId="2" applyNumberFormat="1" applyFont="1" applyBorder="1" applyAlignment="1">
      <alignment horizontal="center" vertical="center" wrapText="1"/>
    </xf>
    <xf numFmtId="0" fontId="7" fillId="0" borderId="32" xfId="3" applyFont="1" applyBorder="1" applyAlignment="1">
      <alignment horizontal="right" vertical="center"/>
    </xf>
    <xf numFmtId="165" fontId="7" fillId="0" borderId="2" xfId="3" applyNumberFormat="1" applyFont="1" applyBorder="1" applyAlignment="1">
      <alignment vertical="center"/>
    </xf>
    <xf numFmtId="0" fontId="7" fillId="0" borderId="27" xfId="3" applyFont="1" applyBorder="1" applyAlignment="1">
      <alignment horizontal="right" vertical="center"/>
    </xf>
    <xf numFmtId="169" fontId="2" fillId="0" borderId="1" xfId="3" applyNumberFormat="1" applyFont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left" vertical="center" wrapText="1" indent="3"/>
    </xf>
    <xf numFmtId="0" fontId="0" fillId="0" borderId="0" xfId="0" applyProtection="1">
      <protection hidden="1"/>
    </xf>
    <xf numFmtId="0" fontId="3" fillId="0" borderId="0" xfId="0" applyFont="1"/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wrapText="1"/>
      <protection hidden="1"/>
    </xf>
    <xf numFmtId="10" fontId="13" fillId="5" borderId="35" xfId="14" applyNumberFormat="1" applyFont="1" applyFill="1" applyBorder="1" applyAlignment="1" applyProtection="1">
      <alignment horizontal="center" vertical="center"/>
      <protection locked="0" hidden="1"/>
    </xf>
    <xf numFmtId="10" fontId="13" fillId="0" borderId="0" xfId="14" applyNumberFormat="1" applyFont="1" applyFill="1" applyBorder="1" applyAlignment="1" applyProtection="1">
      <alignment horizontal="center" vertical="center"/>
    </xf>
    <xf numFmtId="4" fontId="13" fillId="0" borderId="0" xfId="14" applyNumberFormat="1" applyFont="1" applyFill="1" applyBorder="1" applyAlignment="1" applyProtection="1">
      <alignment horizontal="center" vertical="center"/>
    </xf>
    <xf numFmtId="10" fontId="10" fillId="8" borderId="0" xfId="14" applyNumberFormat="1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/>
      <protection hidden="1"/>
    </xf>
    <xf numFmtId="4" fontId="10" fillId="8" borderId="4" xfId="1" applyNumberFormat="1" applyFont="1" applyFill="1" applyBorder="1" applyAlignment="1" applyProtection="1">
      <alignment horizontal="center" vertical="center" shrinkToFit="1"/>
    </xf>
    <xf numFmtId="10" fontId="10" fillId="9" borderId="0" xfId="14" applyNumberFormat="1" applyFont="1" applyFill="1" applyBorder="1" applyAlignment="1" applyProtection="1">
      <alignment horizontal="center" vertical="center" shrinkToFit="1"/>
    </xf>
    <xf numFmtId="4" fontId="10" fillId="9" borderId="4" xfId="1" applyNumberFormat="1" applyFont="1" applyFill="1" applyBorder="1" applyAlignment="1" applyProtection="1">
      <alignment horizontal="center" vertical="center" shrinkToFit="1"/>
    </xf>
    <xf numFmtId="0" fontId="3" fillId="0" borderId="3" xfId="0" applyFont="1" applyBorder="1"/>
    <xf numFmtId="0" fontId="3" fillId="0" borderId="0" xfId="0" applyFont="1" applyProtection="1">
      <protection hidden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4" fontId="9" fillId="0" borderId="0" xfId="0" applyNumberFormat="1" applyFont="1"/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3" fillId="0" borderId="34" xfId="0" applyFont="1" applyBorder="1" applyAlignment="1">
      <alignment horizontal="center" vertical="center"/>
    </xf>
    <xf numFmtId="10" fontId="13" fillId="5" borderId="34" xfId="14" applyNumberFormat="1" applyFont="1" applyFill="1" applyBorder="1" applyAlignment="1" applyProtection="1">
      <alignment horizontal="center" vertical="center"/>
      <protection locked="0"/>
    </xf>
    <xf numFmtId="10" fontId="13" fillId="0" borderId="34" xfId="14" applyNumberFormat="1" applyFont="1" applyFill="1" applyBorder="1" applyAlignment="1" applyProtection="1">
      <alignment horizontal="center" vertical="center"/>
    </xf>
    <xf numFmtId="4" fontId="13" fillId="0" borderId="34" xfId="14" applyNumberFormat="1" applyFont="1" applyFill="1" applyBorder="1" applyAlignment="1" applyProtection="1">
      <alignment horizontal="center" vertical="center"/>
    </xf>
    <xf numFmtId="0" fontId="2" fillId="9" borderId="34" xfId="0" applyFont="1" applyFill="1" applyBorder="1" applyAlignment="1">
      <alignment horizontal="center" vertical="center"/>
    </xf>
    <xf numFmtId="10" fontId="10" fillId="9" borderId="34" xfId="14" applyNumberFormat="1" applyFont="1" applyFill="1" applyBorder="1" applyAlignment="1" applyProtection="1">
      <alignment horizontal="center" vertical="center" shrinkToFit="1"/>
    </xf>
    <xf numFmtId="4" fontId="10" fillId="9" borderId="34" xfId="1" applyNumberFormat="1" applyFont="1" applyFill="1" applyBorder="1" applyAlignment="1" applyProtection="1">
      <alignment horizontal="center" vertical="center" shrinkToFit="1"/>
    </xf>
    <xf numFmtId="10" fontId="13" fillId="2" borderId="34" xfId="14" applyNumberFormat="1" applyFont="1" applyFill="1" applyBorder="1" applyAlignment="1" applyProtection="1">
      <alignment horizontal="center" vertical="center"/>
      <protection locked="0"/>
    </xf>
    <xf numFmtId="10" fontId="13" fillId="2" borderId="34" xfId="14" applyNumberFormat="1" applyFont="1" applyFill="1" applyBorder="1" applyAlignment="1" applyProtection="1">
      <alignment horizontal="center" vertical="center"/>
    </xf>
    <xf numFmtId="4" fontId="13" fillId="2" borderId="34" xfId="14" applyNumberFormat="1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/>
    <xf numFmtId="0" fontId="5" fillId="0" borderId="16" xfId="0" applyFont="1" applyFill="1" applyBorder="1" applyAlignment="1"/>
    <xf numFmtId="0" fontId="5" fillId="0" borderId="20" xfId="0" applyFont="1" applyFill="1" applyBorder="1" applyAlignment="1"/>
    <xf numFmtId="0" fontId="2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quotePrefix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0" fontId="13" fillId="5" borderId="39" xfId="14" applyNumberFormat="1" applyFont="1" applyFill="1" applyBorder="1" applyAlignment="1" applyProtection="1">
      <alignment horizontal="center" vertical="center"/>
      <protection locked="0"/>
    </xf>
    <xf numFmtId="10" fontId="13" fillId="0" borderId="39" xfId="14" applyNumberFormat="1" applyFont="1" applyFill="1" applyBorder="1" applyAlignment="1" applyProtection="1">
      <alignment horizontal="center" vertical="center"/>
    </xf>
    <xf numFmtId="4" fontId="13" fillId="0" borderId="39" xfId="14" applyNumberFormat="1" applyFont="1" applyFill="1" applyBorder="1" applyAlignment="1" applyProtection="1">
      <alignment horizontal="center" vertical="center"/>
    </xf>
    <xf numFmtId="10" fontId="10" fillId="9" borderId="39" xfId="14" applyNumberFormat="1" applyFont="1" applyFill="1" applyBorder="1" applyAlignment="1" applyProtection="1">
      <alignment horizontal="center" vertical="center" shrinkToFit="1"/>
    </xf>
    <xf numFmtId="4" fontId="10" fillId="9" borderId="39" xfId="1" applyNumberFormat="1" applyFont="1" applyFill="1" applyBorder="1" applyAlignment="1" applyProtection="1">
      <alignment horizontal="center" vertical="center" shrinkToFit="1"/>
    </xf>
    <xf numFmtId="10" fontId="13" fillId="2" borderId="39" xfId="14" applyNumberFormat="1" applyFont="1" applyFill="1" applyBorder="1" applyAlignment="1" applyProtection="1">
      <alignment horizontal="center" vertical="center"/>
      <protection locked="0"/>
    </xf>
    <xf numFmtId="10" fontId="13" fillId="2" borderId="39" xfId="14" applyNumberFormat="1" applyFont="1" applyFill="1" applyBorder="1" applyAlignment="1" applyProtection="1">
      <alignment horizontal="center" vertical="center"/>
    </xf>
    <xf numFmtId="4" fontId="13" fillId="2" borderId="39" xfId="14" applyNumberFormat="1" applyFont="1" applyFill="1" applyBorder="1" applyAlignment="1" applyProtection="1">
      <alignment horizontal="center" vertical="center"/>
    </xf>
    <xf numFmtId="0" fontId="3" fillId="0" borderId="40" xfId="0" applyFont="1" applyBorder="1" applyAlignment="1">
      <alignment horizontal="center" vertical="center"/>
    </xf>
    <xf numFmtId="4" fontId="13" fillId="0" borderId="40" xfId="14" applyNumberFormat="1" applyFont="1" applyFill="1" applyBorder="1" applyAlignment="1" applyProtection="1">
      <alignment horizontal="center" vertical="center"/>
    </xf>
    <xf numFmtId="4" fontId="13" fillId="0" borderId="12" xfId="14" applyNumberFormat="1" applyFont="1" applyFill="1" applyBorder="1" applyAlignment="1" applyProtection="1">
      <alignment horizontal="center" vertical="center"/>
    </xf>
    <xf numFmtId="0" fontId="9" fillId="0" borderId="1" xfId="3" applyFont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 shrinkToFit="1"/>
    </xf>
    <xf numFmtId="14" fontId="10" fillId="0" borderId="36" xfId="0" applyNumberFormat="1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10" fontId="13" fillId="0" borderId="34" xfId="14" applyNumberFormat="1" applyFont="1" applyFill="1" applyBorder="1" applyAlignment="1" applyProtection="1">
      <alignment horizontal="center" vertical="center"/>
      <protection locked="0"/>
    </xf>
    <xf numFmtId="10" fontId="13" fillId="0" borderId="39" xfId="14" applyNumberFormat="1" applyFont="1" applyFill="1" applyBorder="1" applyAlignment="1" applyProtection="1">
      <alignment horizontal="center" vertical="center"/>
      <protection locked="0"/>
    </xf>
    <xf numFmtId="166" fontId="7" fillId="0" borderId="0" xfId="0" applyNumberFormat="1" applyFont="1" applyBorder="1"/>
    <xf numFmtId="166" fontId="2" fillId="0" borderId="0" xfId="0" applyNumberFormat="1" applyFont="1" applyFill="1" applyBorder="1" applyAlignment="1">
      <alignment horizontal="left" wrapText="1"/>
    </xf>
    <xf numFmtId="166" fontId="5" fillId="0" borderId="0" xfId="0" applyNumberFormat="1" applyFont="1" applyFill="1"/>
    <xf numFmtId="44" fontId="7" fillId="0" borderId="0" xfId="35" applyFont="1" applyBorder="1"/>
    <xf numFmtId="166" fontId="8" fillId="0" borderId="3" xfId="3" applyNumberFormat="1" applyFont="1" applyBorder="1" applyAlignment="1">
      <alignment horizontal="left" vertical="center"/>
    </xf>
    <xf numFmtId="166" fontId="8" fillId="0" borderId="33" xfId="3" applyNumberFormat="1" applyFont="1" applyBorder="1" applyAlignment="1">
      <alignment horizontal="left" vertical="center"/>
    </xf>
    <xf numFmtId="166" fontId="8" fillId="0" borderId="21" xfId="3" applyNumberFormat="1" applyFont="1" applyBorder="1" applyAlignment="1">
      <alignment horizontal="left" vertical="center"/>
    </xf>
    <xf numFmtId="166" fontId="8" fillId="0" borderId="22" xfId="3" applyNumberFormat="1" applyFont="1" applyBorder="1" applyAlignment="1">
      <alignment horizontal="left" vertical="center"/>
    </xf>
    <xf numFmtId="165" fontId="2" fillId="0" borderId="5" xfId="3" applyNumberFormat="1" applyFont="1" applyFill="1" applyBorder="1" applyAlignment="1">
      <alignment horizontal="center" vertical="center" wrapText="1"/>
    </xf>
    <xf numFmtId="165" fontId="2" fillId="0" borderId="23" xfId="3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wrapText="1"/>
    </xf>
    <xf numFmtId="0" fontId="2" fillId="0" borderId="30" xfId="0" applyFont="1" applyFill="1" applyBorder="1" applyAlignment="1">
      <alignment horizontal="left" wrapText="1"/>
    </xf>
    <xf numFmtId="0" fontId="2" fillId="0" borderId="31" xfId="0" applyFont="1" applyFill="1" applyBorder="1" applyAlignment="1">
      <alignment horizontal="left" wrapText="1"/>
    </xf>
    <xf numFmtId="0" fontId="8" fillId="0" borderId="15" xfId="3" applyFont="1" applyBorder="1" applyAlignment="1">
      <alignment horizontal="left" vertical="center" wrapText="1"/>
    </xf>
    <xf numFmtId="0" fontId="8" fillId="0" borderId="25" xfId="3" applyFont="1" applyBorder="1" applyAlignment="1">
      <alignment horizontal="left" vertical="center" wrapText="1"/>
    </xf>
    <xf numFmtId="0" fontId="8" fillId="0" borderId="26" xfId="3" applyFont="1" applyBorder="1" applyAlignment="1">
      <alignment horizontal="left" vertical="center" wrapText="1"/>
    </xf>
    <xf numFmtId="10" fontId="7" fillId="0" borderId="24" xfId="3" applyNumberFormat="1" applyFont="1" applyBorder="1" applyAlignment="1">
      <alignment horizontal="left" vertical="center"/>
    </xf>
    <xf numFmtId="10" fontId="7" fillId="0" borderId="28" xfId="3" applyNumberFormat="1" applyFont="1" applyBorder="1" applyAlignment="1">
      <alignment horizontal="left" vertical="center"/>
    </xf>
    <xf numFmtId="2" fontId="12" fillId="2" borderId="29" xfId="11" applyNumberFormat="1" applyFont="1" applyFill="1" applyBorder="1" applyAlignment="1">
      <alignment horizontal="center" vertical="center" wrapText="1"/>
    </xf>
    <xf numFmtId="2" fontId="12" fillId="2" borderId="30" xfId="11" applyNumberFormat="1" applyFont="1" applyFill="1" applyBorder="1" applyAlignment="1">
      <alignment horizontal="center" vertical="center" wrapText="1"/>
    </xf>
    <xf numFmtId="2" fontId="12" fillId="2" borderId="31" xfId="11" applyNumberFormat="1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shrinkToFit="1"/>
    </xf>
    <xf numFmtId="0" fontId="13" fillId="6" borderId="34" xfId="0" applyFont="1" applyFill="1" applyBorder="1" applyAlignment="1">
      <alignment horizontal="center" vertical="center" wrapText="1"/>
    </xf>
    <xf numFmtId="4" fontId="13" fillId="6" borderId="34" xfId="0" applyNumberFormat="1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0" fontId="10" fillId="7" borderId="48" xfId="0" applyFont="1" applyFill="1" applyBorder="1" applyAlignment="1">
      <alignment horizontal="center" vertical="center" wrapText="1"/>
    </xf>
    <xf numFmtId="0" fontId="10" fillId="7" borderId="47" xfId="0" applyFont="1" applyFill="1" applyBorder="1" applyAlignment="1">
      <alignment horizontal="center" vertical="center" wrapText="1"/>
    </xf>
    <xf numFmtId="4" fontId="10" fillId="7" borderId="44" xfId="0" applyNumberFormat="1" applyFont="1" applyFill="1" applyBorder="1" applyAlignment="1">
      <alignment horizontal="center" vertical="center" shrinkToFit="1"/>
    </xf>
    <xf numFmtId="4" fontId="10" fillId="7" borderId="46" xfId="0" applyNumberFormat="1" applyFont="1" applyFill="1" applyBorder="1" applyAlignment="1">
      <alignment horizontal="center" vertical="center" shrinkToFit="1"/>
    </xf>
    <xf numFmtId="4" fontId="10" fillId="7" borderId="36" xfId="0" applyNumberFormat="1" applyFont="1" applyFill="1" applyBorder="1" applyAlignment="1">
      <alignment horizontal="center" vertical="center" shrinkToFit="1"/>
    </xf>
    <xf numFmtId="0" fontId="13" fillId="2" borderId="49" xfId="0" applyFont="1" applyFill="1" applyBorder="1" applyAlignment="1">
      <alignment horizontal="center" vertical="center" shrinkToFit="1"/>
    </xf>
    <xf numFmtId="0" fontId="13" fillId="2" borderId="50" xfId="0" applyFont="1" applyFill="1" applyBorder="1" applyAlignment="1">
      <alignment horizontal="center" vertical="center" shrinkToFit="1"/>
    </xf>
    <xf numFmtId="0" fontId="13" fillId="2" borderId="41" xfId="0" applyFont="1" applyFill="1" applyBorder="1" applyAlignment="1">
      <alignment horizontal="center" vertical="center" shrinkToFi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4" fontId="13" fillId="2" borderId="44" xfId="0" applyNumberFormat="1" applyFont="1" applyFill="1" applyBorder="1" applyAlignment="1">
      <alignment horizontal="center" vertical="center"/>
    </xf>
    <xf numFmtId="4" fontId="13" fillId="2" borderId="46" xfId="0" applyNumberFormat="1" applyFont="1" applyFill="1" applyBorder="1" applyAlignment="1">
      <alignment horizontal="center" vertical="center"/>
    </xf>
    <xf numFmtId="4" fontId="13" fillId="2" borderId="36" xfId="0" applyNumberFormat="1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 shrinkToFit="1"/>
    </xf>
    <xf numFmtId="0" fontId="13" fillId="0" borderId="50" xfId="0" applyFont="1" applyFill="1" applyBorder="1" applyAlignment="1">
      <alignment horizontal="center" vertical="center" shrinkToFit="1"/>
    </xf>
    <xf numFmtId="0" fontId="13" fillId="0" borderId="41" xfId="0" applyFont="1" applyFill="1" applyBorder="1" applyAlignment="1">
      <alignment horizontal="center" vertical="center" shrinkToFi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46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4" fontId="13" fillId="0" borderId="44" xfId="0" applyNumberFormat="1" applyFont="1" applyFill="1" applyBorder="1" applyAlignment="1">
      <alignment horizontal="center" vertical="center"/>
    </xf>
    <xf numFmtId="4" fontId="13" fillId="0" borderId="46" xfId="0" applyNumberFormat="1" applyFont="1" applyFill="1" applyBorder="1" applyAlignment="1">
      <alignment horizontal="center" vertical="center"/>
    </xf>
    <xf numFmtId="4" fontId="13" fillId="0" borderId="36" xfId="0" applyNumberFormat="1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 shrinkToFit="1"/>
    </xf>
    <xf numFmtId="0" fontId="13" fillId="0" borderId="52" xfId="0" applyFont="1" applyFill="1" applyBorder="1" applyAlignment="1">
      <alignment horizontal="center" vertical="center" wrapText="1"/>
    </xf>
    <xf numFmtId="4" fontId="13" fillId="0" borderId="52" xfId="0" applyNumberFormat="1" applyFont="1" applyFill="1" applyBorder="1" applyAlignment="1">
      <alignment horizontal="center" vertical="center"/>
    </xf>
    <xf numFmtId="165" fontId="2" fillId="0" borderId="3" xfId="3" applyNumberFormat="1" applyFont="1" applyFill="1" applyBorder="1" applyAlignment="1">
      <alignment horizontal="center" vertical="center" wrapText="1"/>
    </xf>
    <xf numFmtId="165" fontId="2" fillId="0" borderId="21" xfId="3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indent="5"/>
    </xf>
    <xf numFmtId="0" fontId="15" fillId="0" borderId="14" xfId="0" applyFont="1" applyBorder="1" applyAlignment="1">
      <alignment horizontal="right" vertical="center" indent="5"/>
    </xf>
    <xf numFmtId="0" fontId="15" fillId="0" borderId="0" xfId="0" applyFont="1" applyBorder="1" applyAlignment="1">
      <alignment horizontal="right" vertical="center" indent="5"/>
    </xf>
    <xf numFmtId="0" fontId="15" fillId="0" borderId="17" xfId="0" applyFont="1" applyBorder="1" applyAlignment="1">
      <alignment horizontal="right" vertical="center" indent="5"/>
    </xf>
    <xf numFmtId="0" fontId="15" fillId="0" borderId="21" xfId="0" applyFont="1" applyBorder="1" applyAlignment="1">
      <alignment horizontal="right" vertical="center" indent="5"/>
    </xf>
    <xf numFmtId="0" fontId="15" fillId="0" borderId="22" xfId="0" applyFont="1" applyBorder="1" applyAlignment="1">
      <alignment horizontal="right" vertical="center" indent="5"/>
    </xf>
    <xf numFmtId="0" fontId="8" fillId="0" borderId="37" xfId="3" applyFont="1" applyBorder="1" applyAlignment="1">
      <alignment horizontal="left" vertical="center" wrapText="1"/>
    </xf>
    <xf numFmtId="0" fontId="8" fillId="0" borderId="38" xfId="3" applyFont="1" applyBorder="1" applyAlignment="1">
      <alignment horizontal="left" vertical="center" wrapText="1"/>
    </xf>
    <xf numFmtId="172" fontId="3" fillId="0" borderId="4" xfId="0" applyNumberFormat="1" applyFont="1" applyBorder="1" applyAlignment="1">
      <alignment horizontal="left" vertical="center"/>
    </xf>
    <xf numFmtId="173" fontId="7" fillId="0" borderId="24" xfId="2" applyNumberFormat="1" applyFont="1" applyBorder="1" applyAlignment="1">
      <alignment horizontal="left" vertical="center" wrapText="1"/>
    </xf>
    <xf numFmtId="173" fontId="7" fillId="0" borderId="28" xfId="2" applyNumberFormat="1" applyFont="1" applyBorder="1" applyAlignment="1">
      <alignment horizontal="left" vertical="center" wrapText="1"/>
    </xf>
    <xf numFmtId="166" fontId="8" fillId="0" borderId="0" xfId="3" applyNumberFormat="1" applyFont="1" applyBorder="1" applyAlignment="1">
      <alignment horizontal="center" vertical="center"/>
    </xf>
    <xf numFmtId="166" fontId="8" fillId="0" borderId="17" xfId="3" applyNumberFormat="1" applyFont="1" applyBorder="1" applyAlignment="1">
      <alignment horizontal="center" vertical="center"/>
    </xf>
    <xf numFmtId="166" fontId="8" fillId="0" borderId="21" xfId="3" applyNumberFormat="1" applyFont="1" applyBorder="1" applyAlignment="1">
      <alignment horizontal="center" vertical="center"/>
    </xf>
    <xf numFmtId="166" fontId="8" fillId="0" borderId="22" xfId="3" applyNumberFormat="1" applyFont="1" applyBorder="1" applyAlignment="1">
      <alignment horizontal="center" vertical="center"/>
    </xf>
    <xf numFmtId="170" fontId="3" fillId="0" borderId="4" xfId="0" applyNumberFormat="1" applyFont="1" applyBorder="1" applyAlignment="1">
      <alignment horizontal="left" vertical="center"/>
    </xf>
    <xf numFmtId="17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43">
    <cellStyle name="Moeda" xfId="35" builtinId="4"/>
    <cellStyle name="Moeda 2" xfId="5" xr:uid="{1EDDD619-47D7-4CC0-AC89-C47318E5248D}"/>
    <cellStyle name="Moeda 2 2" xfId="40" xr:uid="{E484FA4B-D53B-49E5-B7F3-8CBAAC19C380}"/>
    <cellStyle name="Moeda 3" xfId="6" xr:uid="{A25472A7-FBB5-420E-9D85-2A8D93223CD1}"/>
    <cellStyle name="Moeda 3 2" xfId="39" xr:uid="{C0891031-6789-478D-97C9-5B04B0E3B721}"/>
    <cellStyle name="Moeda 4" xfId="4" xr:uid="{30E5EAEB-E345-49C9-A9FC-874BD999E0CA}"/>
    <cellStyle name="Normal" xfId="0" builtinId="0"/>
    <cellStyle name="Normal 2" xfId="7" xr:uid="{0E794A19-7498-4154-96C0-D40D88568270}"/>
    <cellStyle name="Normal 2 2" xfId="8" xr:uid="{4C3C95EA-2154-42B1-BADF-5FF669247F96}"/>
    <cellStyle name="Normal 2 2 2" xfId="9" xr:uid="{92B8DC79-9A2D-4D91-A1B7-FA00620B1557}"/>
    <cellStyle name="Normal 2 2 2 2" xfId="41" xr:uid="{3B180CB1-6BF7-42C2-AF6A-F9713392F0A8}"/>
    <cellStyle name="Normal 2 3" xfId="10" xr:uid="{C0F30B31-DC76-4E05-8909-E464ACA6C637}"/>
    <cellStyle name="Normal 3" xfId="11" xr:uid="{83C460C9-92CD-46C7-9C81-721B8A7D0434}"/>
    <cellStyle name="Normal 4" xfId="3" xr:uid="{CAAD8BF9-AD8F-49DC-9738-A8452DF43BB2}"/>
    <cellStyle name="Porcentagem" xfId="2" builtinId="5"/>
    <cellStyle name="Porcentagem 2" xfId="13" xr:uid="{F72F5B5E-9930-4A01-96AE-C83721C1DFBF}"/>
    <cellStyle name="Porcentagem 3" xfId="14" xr:uid="{CA5301ED-D2A3-4ADB-9FFA-9A3DC7FB38B0}"/>
    <cellStyle name="Porcentagem 3 2" xfId="15" xr:uid="{035E10E6-4431-4C28-8090-7BE283695B6D}"/>
    <cellStyle name="Porcentagem 4" xfId="16" xr:uid="{C6512F33-2855-4E0E-B97A-C93121641D4A}"/>
    <cellStyle name="Porcentagem 5" xfId="17" xr:uid="{4B4B882C-6868-4E02-AD0F-B9EFC0D6344A}"/>
    <cellStyle name="Porcentagem 6" xfId="12" xr:uid="{38C4AE85-8E38-4AF3-B71B-492A8F715F43}"/>
    <cellStyle name="Separador de milhares 2" xfId="36" xr:uid="{F1B18211-7BEC-409B-B7A5-D7854441FEF7}"/>
    <cellStyle name="Título 5" xfId="37" xr:uid="{6E87A0E7-AFC9-4AF9-9047-32D25DE99111}"/>
    <cellStyle name="Vírgula" xfId="1" builtinId="3"/>
    <cellStyle name="Vírgula 2" xfId="18" xr:uid="{5C2CC7EE-DBD0-4D03-97CC-0648413A876F}"/>
    <cellStyle name="Vírgula 2 2" xfId="19" xr:uid="{F3CBDDFA-38BB-4720-9C6F-5974F762D69E}"/>
    <cellStyle name="Vírgula 2 2 2" xfId="20" xr:uid="{6F975EAE-E11A-4F94-B60F-D4BBFA154CAF}"/>
    <cellStyle name="Vírgula 2 2 2 2" xfId="21" xr:uid="{632DA1A6-A57D-4A8C-A685-894B814070B7}"/>
    <cellStyle name="Vírgula 2 2 2 3" xfId="22" xr:uid="{76CB4A7C-9EE7-4606-8396-44A2CC21A856}"/>
    <cellStyle name="Vírgula 2 2 2 4" xfId="23" xr:uid="{B873AB4B-774B-47B8-B79B-92BA68336444}"/>
    <cellStyle name="Vírgula 2 2 3" xfId="24" xr:uid="{ECCE9239-6062-4663-9193-94066C66FE71}"/>
    <cellStyle name="Vírgula 2 2 4" xfId="25" xr:uid="{53FA85DB-447B-4E9D-A648-59D614D8ED17}"/>
    <cellStyle name="Vírgula 2 2 5" xfId="26" xr:uid="{43CF6996-47C1-4FD4-B434-D8E7E46E4F0F}"/>
    <cellStyle name="Vírgula 2 2 6" xfId="42" xr:uid="{808499E1-E5DE-4A02-8C5F-2C735F5F0243}"/>
    <cellStyle name="Vírgula 3" xfId="27" xr:uid="{37D230E3-5595-455F-A4BC-0A8F1B6573D5}"/>
    <cellStyle name="Vírgula 3 2" xfId="28" xr:uid="{BFCA1E29-936A-4F03-A94F-3D784CDD3B09}"/>
    <cellStyle name="Vírgula 3 2 2" xfId="29" xr:uid="{75E9391F-0495-41BB-AC4E-D55B54FB8B66}"/>
    <cellStyle name="Vírgula 3 2 3" xfId="30" xr:uid="{7DA460FC-6EE0-41AB-BFE2-7A756D86E93B}"/>
    <cellStyle name="Vírgula 3 2 4" xfId="31" xr:uid="{333900BF-1E3F-4C44-BF0C-B1117846DA31}"/>
    <cellStyle name="Vírgula 3 3" xfId="32" xr:uid="{09BE1BA2-2A46-4A9D-B1EC-BF727032EFFF}"/>
    <cellStyle name="Vírgula 3 4" xfId="33" xr:uid="{C1E0028A-5BBA-44CA-9448-D7380E739E5D}"/>
    <cellStyle name="Vírgula 3 5" xfId="34" xr:uid="{78ECFB34-80D2-4F50-908D-BCB5A489F451}"/>
    <cellStyle name="Vírgula 3 6" xfId="38" xr:uid="{38247B4D-8A10-411A-AC49-D07B6A86C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862012</xdr:colOff>
      <xdr:row>1</xdr:row>
      <xdr:rowOff>238124</xdr:rowOff>
    </xdr:to>
    <xdr:sp macro="" textlink="">
      <xdr:nvSpPr>
        <xdr:cNvPr id="2" name="Object 125890" hidden="1">
          <a:extLst>
            <a:ext uri="{63B3BB69-23CF-44E3-9099-C40C66FF867C}">
              <a14:compatExt xmlns:a14="http://schemas.microsoft.com/office/drawing/2010/main" spid="_x0000_s193474"/>
            </a:ext>
            <a:ext uri="{FF2B5EF4-FFF2-40B4-BE49-F238E27FC236}">
              <a16:creationId xmlns:a16="http://schemas.microsoft.com/office/drawing/2014/main" id="{9CD4539F-BDB6-4BF3-96D1-0E64043ED90C}"/>
            </a:ext>
          </a:extLst>
        </xdr:cNvPr>
        <xdr:cNvSpPr/>
      </xdr:nvSpPr>
      <xdr:spPr bwMode="auto">
        <a:xfrm>
          <a:off x="57150" y="38100"/>
          <a:ext cx="17907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269875</xdr:colOff>
      <xdr:row>1</xdr:row>
      <xdr:rowOff>168104</xdr:rowOff>
    </xdr:from>
    <xdr:to>
      <xdr:col>2</xdr:col>
      <xdr:colOff>338931</xdr:colOff>
      <xdr:row>5</xdr:row>
      <xdr:rowOff>103750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E264382A-6D1E-4FF9-9454-941FE9456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750" y="342729"/>
          <a:ext cx="783431" cy="951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n&#225;sio%20S&#227;o%20Francisco%202020/Or&#231;amento%20padr&#227;o%20CEF/Or&#231;amento%20-%20Reforma%20Gin&#225;sio%20Ceslau%20Sawitzki%20R05%20Licita&#231;&#227;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44044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8C74-3489-43B1-974A-FC5741CD897F}">
  <sheetPr>
    <pageSetUpPr fitToPage="1"/>
  </sheetPr>
  <dimension ref="A1:M41"/>
  <sheetViews>
    <sheetView showGridLines="0" tabSelected="1" zoomScale="90" zoomScaleNormal="90" zoomScaleSheetLayoutView="100" workbookViewId="0">
      <pane ySplit="7" topLeftCell="A8" activePane="bottomLeft" state="frozen"/>
      <selection activeCell="D1" sqref="D1"/>
      <selection pane="bottomLeft" activeCell="B2" sqref="B2:E6"/>
    </sheetView>
  </sheetViews>
  <sheetFormatPr defaultRowHeight="12.75"/>
  <cols>
    <col min="1" max="1" width="4.140625" style="1" customWidth="1"/>
    <col min="2" max="2" width="9.140625" style="33"/>
    <col min="3" max="3" width="14.28515625" style="1" customWidth="1"/>
    <col min="4" max="4" width="11.7109375" style="1" customWidth="1"/>
    <col min="5" max="5" width="95.7109375" style="1" customWidth="1"/>
    <col min="6" max="6" width="12.42578125" style="1" customWidth="1"/>
    <col min="7" max="7" width="15.7109375" style="1" customWidth="1"/>
    <col min="8" max="11" width="15.5703125" style="1" customWidth="1"/>
    <col min="12" max="12" width="16" style="1" customWidth="1"/>
    <col min="13" max="13" width="16.28515625" style="1" customWidth="1"/>
    <col min="14" max="16384" width="9.140625" style="1"/>
  </cols>
  <sheetData>
    <row r="1" spans="1:13" ht="13.5" thickBot="1"/>
    <row r="2" spans="1:13" ht="27" customHeight="1">
      <c r="B2" s="139" t="s">
        <v>130</v>
      </c>
      <c r="C2" s="140"/>
      <c r="D2" s="141"/>
      <c r="E2" s="142"/>
      <c r="F2" s="49" t="s">
        <v>40</v>
      </c>
      <c r="G2" s="131" t="s">
        <v>68</v>
      </c>
      <c r="H2" s="132"/>
      <c r="I2" s="132"/>
      <c r="J2" s="132"/>
      <c r="K2" s="132"/>
      <c r="L2" s="133"/>
      <c r="M2" s="26"/>
    </row>
    <row r="3" spans="1:13" ht="15.75" customHeight="1">
      <c r="B3" s="143"/>
      <c r="C3" s="144"/>
      <c r="D3" s="145"/>
      <c r="E3" s="146"/>
      <c r="F3" s="47" t="s">
        <v>41</v>
      </c>
      <c r="G3" s="50"/>
      <c r="H3" s="34"/>
      <c r="I3" s="35"/>
      <c r="J3" s="36"/>
      <c r="K3" s="36"/>
      <c r="L3" s="37"/>
      <c r="M3" s="27"/>
    </row>
    <row r="4" spans="1:13" ht="15.75" customHeight="1">
      <c r="B4" s="143"/>
      <c r="C4" s="144"/>
      <c r="D4" s="145"/>
      <c r="E4" s="146"/>
      <c r="F4" s="47" t="s">
        <v>42</v>
      </c>
      <c r="G4" s="38" t="s">
        <v>70</v>
      </c>
      <c r="H4" s="38"/>
      <c r="I4" s="38"/>
      <c r="J4" s="39"/>
      <c r="K4" s="39"/>
      <c r="L4" s="40"/>
      <c r="M4" s="20"/>
    </row>
    <row r="5" spans="1:13" ht="15.75" customHeight="1">
      <c r="B5" s="147"/>
      <c r="C5" s="148"/>
      <c r="D5" s="149"/>
      <c r="E5" s="150"/>
      <c r="F5" s="47" t="s">
        <v>43</v>
      </c>
      <c r="G5" s="41" t="s">
        <v>69</v>
      </c>
      <c r="I5" s="48"/>
      <c r="J5" s="126" t="s">
        <v>48</v>
      </c>
      <c r="K5" s="122">
        <f>+L9</f>
        <v>0</v>
      </c>
      <c r="L5" s="123"/>
      <c r="M5" s="28"/>
    </row>
    <row r="6" spans="1:13" ht="16.5" customHeight="1" thickBot="1">
      <c r="B6" s="151"/>
      <c r="C6" s="152"/>
      <c r="D6" s="153"/>
      <c r="E6" s="154"/>
      <c r="F6" s="45" t="s">
        <v>44</v>
      </c>
      <c r="G6" s="46">
        <v>0.2288</v>
      </c>
      <c r="H6" s="134" t="s">
        <v>47</v>
      </c>
      <c r="I6" s="135"/>
      <c r="J6" s="127"/>
      <c r="K6" s="124"/>
      <c r="L6" s="125"/>
      <c r="M6" s="28"/>
    </row>
    <row r="7" spans="1:13" ht="25.5">
      <c r="B7" s="22" t="s">
        <v>0</v>
      </c>
      <c r="C7" s="23" t="s">
        <v>1</v>
      </c>
      <c r="D7" s="23" t="s">
        <v>2</v>
      </c>
      <c r="E7" s="56" t="s">
        <v>3</v>
      </c>
      <c r="F7" s="24" t="s">
        <v>4</v>
      </c>
      <c r="G7" s="23" t="s">
        <v>5</v>
      </c>
      <c r="H7" s="23" t="s">
        <v>45</v>
      </c>
      <c r="I7" s="23" t="s">
        <v>46</v>
      </c>
      <c r="J7" s="23" t="s">
        <v>38</v>
      </c>
      <c r="K7" s="23" t="s">
        <v>37</v>
      </c>
      <c r="L7" s="25" t="s">
        <v>6</v>
      </c>
      <c r="M7" s="28"/>
    </row>
    <row r="8" spans="1:13" ht="18.75" customHeight="1">
      <c r="B8" s="51"/>
      <c r="C8" s="13"/>
      <c r="D8" s="13"/>
      <c r="E8" s="15" t="s">
        <v>68</v>
      </c>
      <c r="F8" s="13"/>
      <c r="G8" s="14"/>
      <c r="H8" s="14"/>
      <c r="I8" s="14"/>
      <c r="J8" s="14"/>
      <c r="K8" s="14"/>
      <c r="L8" s="42"/>
      <c r="M8" s="28"/>
    </row>
    <row r="9" spans="1:13">
      <c r="B9" s="52" t="s">
        <v>15</v>
      </c>
      <c r="C9" s="3"/>
      <c r="D9" s="3"/>
      <c r="E9" s="4" t="s">
        <v>68</v>
      </c>
      <c r="F9" s="5" t="s">
        <v>7</v>
      </c>
      <c r="G9" s="6"/>
      <c r="H9" s="6"/>
      <c r="I9" s="6"/>
      <c r="J9" s="43">
        <f t="shared" ref="J9:K9" si="0">+J10+J12+J16+J26+J33</f>
        <v>0</v>
      </c>
      <c r="K9" s="43">
        <f t="shared" si="0"/>
        <v>0</v>
      </c>
      <c r="L9" s="43">
        <f>+L10+L12+L16+L26+L33</f>
        <v>0</v>
      </c>
      <c r="M9" s="121"/>
    </row>
    <row r="10" spans="1:13" s="29" customFormat="1">
      <c r="A10" s="1"/>
      <c r="B10" s="53" t="s">
        <v>16</v>
      </c>
      <c r="C10" s="8"/>
      <c r="D10" s="8"/>
      <c r="E10" s="7" t="s">
        <v>71</v>
      </c>
      <c r="F10" s="2" t="s">
        <v>7</v>
      </c>
      <c r="G10" s="9"/>
      <c r="H10" s="9"/>
      <c r="I10" s="9"/>
      <c r="J10" s="43">
        <f t="shared" ref="J10:K10" si="1">SUM(J11)</f>
        <v>0</v>
      </c>
      <c r="K10" s="43">
        <f t="shared" si="1"/>
        <v>0</v>
      </c>
      <c r="L10" s="43">
        <f>SUM(L11)</f>
        <v>0</v>
      </c>
      <c r="M10" s="121"/>
    </row>
    <row r="11" spans="1:13" ht="25.5">
      <c r="B11" s="54" t="s">
        <v>17</v>
      </c>
      <c r="C11" s="17" t="s">
        <v>9</v>
      </c>
      <c r="D11" s="17" t="s">
        <v>10</v>
      </c>
      <c r="E11" s="16" t="s">
        <v>35</v>
      </c>
      <c r="F11" s="18" t="s">
        <v>18</v>
      </c>
      <c r="G11" s="19">
        <v>4.5</v>
      </c>
      <c r="H11" s="19"/>
      <c r="I11" s="19"/>
      <c r="J11" s="19">
        <f>+ROUND(G11*H11,2)</f>
        <v>0</v>
      </c>
      <c r="K11" s="19">
        <f>+ROUND(G11*I11,2)</f>
        <v>0</v>
      </c>
      <c r="L11" s="44">
        <f>SUM(J11:K11)</f>
        <v>0</v>
      </c>
      <c r="M11" s="121"/>
    </row>
    <row r="12" spans="1:13" s="29" customFormat="1">
      <c r="A12" s="1"/>
      <c r="B12" s="53" t="s">
        <v>19</v>
      </c>
      <c r="C12" s="8"/>
      <c r="D12" s="8"/>
      <c r="E12" s="7" t="s">
        <v>72</v>
      </c>
      <c r="F12" s="2" t="s">
        <v>7</v>
      </c>
      <c r="G12" s="9"/>
      <c r="H12" s="9"/>
      <c r="I12" s="9"/>
      <c r="J12" s="43">
        <f t="shared" ref="J12:K12" si="2">SUM(J13:J15)</f>
        <v>0</v>
      </c>
      <c r="K12" s="43">
        <f t="shared" si="2"/>
        <v>0</v>
      </c>
      <c r="L12" s="43">
        <f>SUM(L13:L15)</f>
        <v>0</v>
      </c>
      <c r="M12" s="121"/>
    </row>
    <row r="13" spans="1:13" ht="25.5">
      <c r="A13" s="30"/>
      <c r="B13" s="54" t="s">
        <v>20</v>
      </c>
      <c r="C13" s="17" t="s">
        <v>8</v>
      </c>
      <c r="D13" s="17" t="s">
        <v>73</v>
      </c>
      <c r="E13" s="16" t="s">
        <v>74</v>
      </c>
      <c r="F13" s="18" t="s">
        <v>12</v>
      </c>
      <c r="G13" s="19">
        <v>1</v>
      </c>
      <c r="H13" s="19"/>
      <c r="I13" s="19"/>
      <c r="J13" s="19">
        <f t="shared" ref="J13:J15" si="3">+ROUND(G13*H13,2)</f>
        <v>0</v>
      </c>
      <c r="K13" s="19">
        <f t="shared" ref="K13:K15" si="4">+ROUND(G13*I13,2)</f>
        <v>0</v>
      </c>
      <c r="L13" s="44">
        <f t="shared" ref="L13:L15" si="5">SUM(J13:K13)</f>
        <v>0</v>
      </c>
      <c r="M13" s="121"/>
    </row>
    <row r="14" spans="1:13" ht="38.25">
      <c r="A14" s="30"/>
      <c r="B14" s="54" t="s">
        <v>21</v>
      </c>
      <c r="C14" s="17" t="s">
        <v>8</v>
      </c>
      <c r="D14" s="17" t="s">
        <v>75</v>
      </c>
      <c r="E14" s="16" t="s">
        <v>76</v>
      </c>
      <c r="F14" s="18" t="s">
        <v>12</v>
      </c>
      <c r="G14" s="19">
        <v>1</v>
      </c>
      <c r="H14" s="19"/>
      <c r="I14" s="19"/>
      <c r="J14" s="19">
        <f t="shared" si="3"/>
        <v>0</v>
      </c>
      <c r="K14" s="19">
        <f t="shared" si="4"/>
        <v>0</v>
      </c>
      <c r="L14" s="44">
        <f t="shared" si="5"/>
        <v>0</v>
      </c>
      <c r="M14" s="121"/>
    </row>
    <row r="15" spans="1:13" ht="25.5">
      <c r="A15" s="30"/>
      <c r="B15" s="54" t="s">
        <v>77</v>
      </c>
      <c r="C15" s="17" t="s">
        <v>11</v>
      </c>
      <c r="D15" s="17" t="s">
        <v>78</v>
      </c>
      <c r="E15" s="16" t="s">
        <v>79</v>
      </c>
      <c r="F15" s="18" t="s">
        <v>34</v>
      </c>
      <c r="G15" s="19">
        <v>1</v>
      </c>
      <c r="H15" s="19"/>
      <c r="I15" s="19"/>
      <c r="J15" s="19">
        <f t="shared" si="3"/>
        <v>0</v>
      </c>
      <c r="K15" s="19">
        <f t="shared" si="4"/>
        <v>0</v>
      </c>
      <c r="L15" s="44">
        <f t="shared" si="5"/>
        <v>0</v>
      </c>
      <c r="M15" s="121"/>
    </row>
    <row r="16" spans="1:13" s="29" customFormat="1">
      <c r="A16" s="31"/>
      <c r="B16" s="53" t="s">
        <v>22</v>
      </c>
      <c r="C16" s="8"/>
      <c r="D16" s="8"/>
      <c r="E16" s="7" t="s">
        <v>80</v>
      </c>
      <c r="F16" s="2" t="s">
        <v>7</v>
      </c>
      <c r="G16" s="9">
        <v>0</v>
      </c>
      <c r="H16" s="9"/>
      <c r="I16" s="9"/>
      <c r="J16" s="43">
        <f t="shared" ref="J16:K16" si="6">SUM(J17:J25)</f>
        <v>0</v>
      </c>
      <c r="K16" s="43">
        <f t="shared" si="6"/>
        <v>0</v>
      </c>
      <c r="L16" s="43">
        <f>SUM(L17:L25)</f>
        <v>0</v>
      </c>
      <c r="M16" s="121"/>
    </row>
    <row r="17" spans="1:13" ht="38.25">
      <c r="A17" s="30"/>
      <c r="B17" s="54" t="s">
        <v>23</v>
      </c>
      <c r="C17" s="17" t="s">
        <v>8</v>
      </c>
      <c r="D17" s="17" t="s">
        <v>81</v>
      </c>
      <c r="E17" s="16" t="s">
        <v>82</v>
      </c>
      <c r="F17" s="18" t="s">
        <v>12</v>
      </c>
      <c r="G17" s="19">
        <v>4</v>
      </c>
      <c r="H17" s="19"/>
      <c r="I17" s="19"/>
      <c r="J17" s="19">
        <f t="shared" ref="J17:J25" si="7">+ROUND(G17*H17,2)</f>
        <v>0</v>
      </c>
      <c r="K17" s="19">
        <f t="shared" ref="K17:K25" si="8">+ROUND(G17*I17,2)</f>
        <v>0</v>
      </c>
      <c r="L17" s="44">
        <f t="shared" ref="L17:L25" si="9">SUM(J17:K17)</f>
        <v>0</v>
      </c>
      <c r="M17" s="121"/>
    </row>
    <row r="18" spans="1:13" ht="25.5">
      <c r="A18" s="30"/>
      <c r="B18" s="54" t="s">
        <v>83</v>
      </c>
      <c r="C18" s="17" t="s">
        <v>8</v>
      </c>
      <c r="D18" s="17" t="s">
        <v>84</v>
      </c>
      <c r="E18" s="16" t="s">
        <v>85</v>
      </c>
      <c r="F18" s="18" t="s">
        <v>12</v>
      </c>
      <c r="G18" s="19">
        <v>4</v>
      </c>
      <c r="H18" s="19"/>
      <c r="I18" s="19"/>
      <c r="J18" s="19">
        <f t="shared" si="7"/>
        <v>0</v>
      </c>
      <c r="K18" s="19">
        <f t="shared" si="8"/>
        <v>0</v>
      </c>
      <c r="L18" s="44">
        <f t="shared" si="9"/>
        <v>0</v>
      </c>
      <c r="M18" s="121"/>
    </row>
    <row r="19" spans="1:13" s="29" customFormat="1" ht="25.5">
      <c r="A19" s="32"/>
      <c r="B19" s="54" t="s">
        <v>86</v>
      </c>
      <c r="C19" s="17" t="s">
        <v>8</v>
      </c>
      <c r="D19" s="17" t="s">
        <v>13</v>
      </c>
      <c r="E19" s="16" t="s">
        <v>87</v>
      </c>
      <c r="F19" s="18" t="s">
        <v>12</v>
      </c>
      <c r="G19" s="19">
        <v>1</v>
      </c>
      <c r="H19" s="19"/>
      <c r="I19" s="19"/>
      <c r="J19" s="19">
        <f t="shared" si="7"/>
        <v>0</v>
      </c>
      <c r="K19" s="19">
        <f t="shared" si="8"/>
        <v>0</v>
      </c>
      <c r="L19" s="44">
        <f t="shared" si="9"/>
        <v>0</v>
      </c>
      <c r="M19" s="121"/>
    </row>
    <row r="20" spans="1:13" ht="25.5">
      <c r="A20" s="31"/>
      <c r="B20" s="55" t="s">
        <v>88</v>
      </c>
      <c r="C20" s="11" t="s">
        <v>8</v>
      </c>
      <c r="D20" s="11" t="s">
        <v>89</v>
      </c>
      <c r="E20" s="10" t="s">
        <v>90</v>
      </c>
      <c r="F20" s="12" t="s">
        <v>12</v>
      </c>
      <c r="G20" s="19">
        <v>1</v>
      </c>
      <c r="H20" s="19"/>
      <c r="I20" s="19"/>
      <c r="J20" s="19">
        <f t="shared" si="7"/>
        <v>0</v>
      </c>
      <c r="K20" s="19">
        <f t="shared" si="8"/>
        <v>0</v>
      </c>
      <c r="L20" s="44">
        <f t="shared" si="9"/>
        <v>0</v>
      </c>
      <c r="M20" s="121"/>
    </row>
    <row r="21" spans="1:13" ht="25.5">
      <c r="A21" s="30"/>
      <c r="B21" s="54" t="s">
        <v>91</v>
      </c>
      <c r="C21" s="17" t="s">
        <v>8</v>
      </c>
      <c r="D21" s="17" t="s">
        <v>92</v>
      </c>
      <c r="E21" s="16" t="s">
        <v>93</v>
      </c>
      <c r="F21" s="18" t="s">
        <v>12</v>
      </c>
      <c r="G21" s="19">
        <v>1</v>
      </c>
      <c r="H21" s="19"/>
      <c r="I21" s="19"/>
      <c r="J21" s="19">
        <f t="shared" si="7"/>
        <v>0</v>
      </c>
      <c r="K21" s="19">
        <f t="shared" si="8"/>
        <v>0</v>
      </c>
      <c r="L21" s="44">
        <f t="shared" si="9"/>
        <v>0</v>
      </c>
      <c r="M21" s="121"/>
    </row>
    <row r="22" spans="1:13" ht="25.5">
      <c r="A22" s="30"/>
      <c r="B22" s="54" t="s">
        <v>94</v>
      </c>
      <c r="C22" s="17" t="s">
        <v>8</v>
      </c>
      <c r="D22" s="17" t="s">
        <v>14</v>
      </c>
      <c r="E22" s="16" t="s">
        <v>95</v>
      </c>
      <c r="F22" s="18" t="s">
        <v>12</v>
      </c>
      <c r="G22" s="19">
        <v>2</v>
      </c>
      <c r="H22" s="19"/>
      <c r="I22" s="19"/>
      <c r="J22" s="19">
        <f t="shared" si="7"/>
        <v>0</v>
      </c>
      <c r="K22" s="19">
        <f t="shared" si="8"/>
        <v>0</v>
      </c>
      <c r="L22" s="44">
        <f t="shared" si="9"/>
        <v>0</v>
      </c>
      <c r="M22" s="121"/>
    </row>
    <row r="23" spans="1:13" ht="25.5">
      <c r="A23" s="30"/>
      <c r="B23" s="54" t="s">
        <v>96</v>
      </c>
      <c r="C23" s="17" t="s">
        <v>8</v>
      </c>
      <c r="D23" s="17" t="s">
        <v>97</v>
      </c>
      <c r="E23" s="16" t="s">
        <v>98</v>
      </c>
      <c r="F23" s="18" t="s">
        <v>12</v>
      </c>
      <c r="G23" s="19">
        <v>1</v>
      </c>
      <c r="H23" s="19"/>
      <c r="I23" s="19"/>
      <c r="J23" s="19">
        <f t="shared" si="7"/>
        <v>0</v>
      </c>
      <c r="K23" s="19">
        <f t="shared" si="8"/>
        <v>0</v>
      </c>
      <c r="L23" s="44">
        <f t="shared" si="9"/>
        <v>0</v>
      </c>
      <c r="M23" s="121"/>
    </row>
    <row r="24" spans="1:13">
      <c r="A24" s="30"/>
      <c r="B24" s="54" t="s">
        <v>99</v>
      </c>
      <c r="C24" s="17" t="s">
        <v>11</v>
      </c>
      <c r="D24" s="17" t="s">
        <v>100</v>
      </c>
      <c r="E24" s="16" t="s">
        <v>101</v>
      </c>
      <c r="F24" s="18" t="s">
        <v>34</v>
      </c>
      <c r="G24" s="19">
        <v>1</v>
      </c>
      <c r="H24" s="19"/>
      <c r="I24" s="19"/>
      <c r="J24" s="19">
        <f t="shared" si="7"/>
        <v>0</v>
      </c>
      <c r="K24" s="19">
        <f t="shared" si="8"/>
        <v>0</v>
      </c>
      <c r="L24" s="44">
        <f t="shared" si="9"/>
        <v>0</v>
      </c>
      <c r="M24" s="121"/>
    </row>
    <row r="25" spans="1:13" ht="25.5">
      <c r="A25" s="30"/>
      <c r="B25" s="54" t="s">
        <v>102</v>
      </c>
      <c r="C25" s="17" t="s">
        <v>11</v>
      </c>
      <c r="D25" s="17">
        <v>39471</v>
      </c>
      <c r="E25" s="16" t="s">
        <v>103</v>
      </c>
      <c r="F25" s="18" t="s">
        <v>34</v>
      </c>
      <c r="G25" s="19">
        <v>1</v>
      </c>
      <c r="H25" s="19"/>
      <c r="I25" s="19"/>
      <c r="J25" s="19">
        <f t="shared" si="7"/>
        <v>0</v>
      </c>
      <c r="K25" s="19">
        <f t="shared" si="8"/>
        <v>0</v>
      </c>
      <c r="L25" s="44">
        <f t="shared" si="9"/>
        <v>0</v>
      </c>
      <c r="M25" s="121"/>
    </row>
    <row r="26" spans="1:13" s="29" customFormat="1">
      <c r="A26" s="31"/>
      <c r="B26" s="53" t="s">
        <v>24</v>
      </c>
      <c r="C26" s="8"/>
      <c r="D26" s="8"/>
      <c r="E26" s="7" t="s">
        <v>104</v>
      </c>
      <c r="F26" s="2" t="s">
        <v>7</v>
      </c>
      <c r="G26" s="9"/>
      <c r="H26" s="9"/>
      <c r="I26" s="9"/>
      <c r="J26" s="43">
        <f t="shared" ref="J26:K26" si="10">SUM(J27:J32)</f>
        <v>0</v>
      </c>
      <c r="K26" s="43">
        <f t="shared" si="10"/>
        <v>0</v>
      </c>
      <c r="L26" s="43">
        <f>SUM(L27:L32)</f>
        <v>0</v>
      </c>
      <c r="M26" s="121"/>
    </row>
    <row r="27" spans="1:13" ht="25.5">
      <c r="A27" s="30"/>
      <c r="B27" s="54" t="s">
        <v>25</v>
      </c>
      <c r="C27" s="17" t="s">
        <v>8</v>
      </c>
      <c r="D27" s="17" t="s">
        <v>105</v>
      </c>
      <c r="E27" s="16" t="s">
        <v>106</v>
      </c>
      <c r="F27" s="18" t="s">
        <v>27</v>
      </c>
      <c r="G27" s="19">
        <v>2376</v>
      </c>
      <c r="H27" s="19"/>
      <c r="I27" s="19"/>
      <c r="J27" s="19">
        <f t="shared" ref="J27:J32" si="11">+ROUND(G27*H27,2)</f>
        <v>0</v>
      </c>
      <c r="K27" s="19">
        <f t="shared" ref="K27:K32" si="12">+ROUND(G27*I27,2)</f>
        <v>0</v>
      </c>
      <c r="L27" s="44">
        <f t="shared" ref="L27:L32" si="13">SUM(J27:K27)</f>
        <v>0</v>
      </c>
      <c r="M27" s="121"/>
    </row>
    <row r="28" spans="1:13" ht="25.5">
      <c r="A28" s="30"/>
      <c r="B28" s="54" t="s">
        <v>26</v>
      </c>
      <c r="C28" s="17" t="s">
        <v>8</v>
      </c>
      <c r="D28" s="17" t="s">
        <v>107</v>
      </c>
      <c r="E28" s="16" t="s">
        <v>108</v>
      </c>
      <c r="F28" s="18" t="s">
        <v>27</v>
      </c>
      <c r="G28" s="19">
        <v>210</v>
      </c>
      <c r="H28" s="19"/>
      <c r="I28" s="19"/>
      <c r="J28" s="19">
        <f t="shared" si="11"/>
        <v>0</v>
      </c>
      <c r="K28" s="19">
        <f t="shared" si="12"/>
        <v>0</v>
      </c>
      <c r="L28" s="44">
        <f t="shared" si="13"/>
        <v>0</v>
      </c>
      <c r="M28" s="121"/>
    </row>
    <row r="29" spans="1:13" ht="25.5">
      <c r="A29" s="30"/>
      <c r="B29" s="54" t="s">
        <v>28</v>
      </c>
      <c r="C29" s="17" t="s">
        <v>8</v>
      </c>
      <c r="D29" s="17" t="s">
        <v>109</v>
      </c>
      <c r="E29" s="16" t="s">
        <v>110</v>
      </c>
      <c r="F29" s="18" t="s">
        <v>27</v>
      </c>
      <c r="G29" s="19">
        <v>978</v>
      </c>
      <c r="H29" s="19"/>
      <c r="I29" s="19"/>
      <c r="J29" s="19">
        <f t="shared" si="11"/>
        <v>0</v>
      </c>
      <c r="K29" s="19">
        <f t="shared" si="12"/>
        <v>0</v>
      </c>
      <c r="L29" s="44">
        <f t="shared" si="13"/>
        <v>0</v>
      </c>
      <c r="M29" s="121"/>
    </row>
    <row r="30" spans="1:13" ht="25.5">
      <c r="A30" s="30"/>
      <c r="B30" s="54" t="s">
        <v>111</v>
      </c>
      <c r="C30" s="17" t="s">
        <v>8</v>
      </c>
      <c r="D30" s="17" t="s">
        <v>112</v>
      </c>
      <c r="E30" s="16" t="s">
        <v>113</v>
      </c>
      <c r="F30" s="18" t="s">
        <v>27</v>
      </c>
      <c r="G30" s="19">
        <v>550</v>
      </c>
      <c r="H30" s="19"/>
      <c r="I30" s="19"/>
      <c r="J30" s="19">
        <f t="shared" si="11"/>
        <v>0</v>
      </c>
      <c r="K30" s="19">
        <f t="shared" si="12"/>
        <v>0</v>
      </c>
      <c r="L30" s="44">
        <f t="shared" si="13"/>
        <v>0</v>
      </c>
      <c r="M30" s="121"/>
    </row>
    <row r="31" spans="1:13" ht="25.5">
      <c r="A31" s="30"/>
      <c r="B31" s="54" t="s">
        <v>114</v>
      </c>
      <c r="C31" s="17" t="s">
        <v>8</v>
      </c>
      <c r="D31" s="17" t="s">
        <v>115</v>
      </c>
      <c r="E31" s="16" t="s">
        <v>116</v>
      </c>
      <c r="F31" s="18" t="s">
        <v>27</v>
      </c>
      <c r="G31" s="19">
        <v>550</v>
      </c>
      <c r="H31" s="19"/>
      <c r="I31" s="19"/>
      <c r="J31" s="19">
        <f t="shared" si="11"/>
        <v>0</v>
      </c>
      <c r="K31" s="19">
        <f t="shared" si="12"/>
        <v>0</v>
      </c>
      <c r="L31" s="44">
        <f t="shared" si="13"/>
        <v>0</v>
      </c>
      <c r="M31" s="121"/>
    </row>
    <row r="32" spans="1:13" ht="25.5">
      <c r="A32" s="30"/>
      <c r="B32" s="54" t="s">
        <v>117</v>
      </c>
      <c r="C32" s="17" t="s">
        <v>9</v>
      </c>
      <c r="D32" s="17" t="s">
        <v>118</v>
      </c>
      <c r="E32" s="16" t="s">
        <v>119</v>
      </c>
      <c r="F32" s="18" t="s">
        <v>27</v>
      </c>
      <c r="G32" s="19">
        <v>1087</v>
      </c>
      <c r="H32" s="19"/>
      <c r="I32" s="19"/>
      <c r="J32" s="19">
        <f t="shared" si="11"/>
        <v>0</v>
      </c>
      <c r="K32" s="19">
        <f t="shared" si="12"/>
        <v>0</v>
      </c>
      <c r="L32" s="44">
        <f t="shared" si="13"/>
        <v>0</v>
      </c>
      <c r="M32" s="121"/>
    </row>
    <row r="33" spans="1:13" s="29" customFormat="1">
      <c r="A33" s="31"/>
      <c r="B33" s="53" t="s">
        <v>29</v>
      </c>
      <c r="C33" s="8"/>
      <c r="D33" s="8"/>
      <c r="E33" s="7" t="s">
        <v>120</v>
      </c>
      <c r="F33" s="2" t="s">
        <v>7</v>
      </c>
      <c r="G33" s="9">
        <v>0</v>
      </c>
      <c r="H33" s="9"/>
      <c r="I33" s="9"/>
      <c r="J33" s="43">
        <f t="shared" ref="J33:K33" si="14">SUM(J34:J37)</f>
        <v>0</v>
      </c>
      <c r="K33" s="43">
        <f t="shared" si="14"/>
        <v>0</v>
      </c>
      <c r="L33" s="43">
        <f>SUM(L34:L37)</f>
        <v>0</v>
      </c>
      <c r="M33" s="121"/>
    </row>
    <row r="34" spans="1:13" ht="38.25">
      <c r="A34" s="30"/>
      <c r="B34" s="54" t="s">
        <v>30</v>
      </c>
      <c r="C34" s="17" t="s">
        <v>9</v>
      </c>
      <c r="D34" s="17" t="s">
        <v>121</v>
      </c>
      <c r="E34" s="16" t="s">
        <v>122</v>
      </c>
      <c r="F34" s="18" t="s">
        <v>12</v>
      </c>
      <c r="G34" s="19">
        <v>12</v>
      </c>
      <c r="H34" s="19"/>
      <c r="I34" s="19"/>
      <c r="J34" s="19">
        <f t="shared" ref="J34:J37" si="15">+ROUND(G34*H34,2)</f>
        <v>0</v>
      </c>
      <c r="K34" s="19">
        <f t="shared" ref="K34:K37" si="16">+ROUND(G34*I34,2)</f>
        <v>0</v>
      </c>
      <c r="L34" s="44">
        <f t="shared" ref="L34:L37" si="17">SUM(J34:K34)</f>
        <v>0</v>
      </c>
      <c r="M34" s="121"/>
    </row>
    <row r="35" spans="1:13">
      <c r="A35" s="30"/>
      <c r="B35" s="54" t="s">
        <v>31</v>
      </c>
      <c r="C35" s="17" t="s">
        <v>11</v>
      </c>
      <c r="D35" s="17">
        <v>12388</v>
      </c>
      <c r="E35" s="16" t="s">
        <v>123</v>
      </c>
      <c r="F35" s="18" t="s">
        <v>34</v>
      </c>
      <c r="G35" s="19">
        <v>39</v>
      </c>
      <c r="H35" s="19"/>
      <c r="I35" s="19"/>
      <c r="J35" s="19">
        <f t="shared" si="15"/>
        <v>0</v>
      </c>
      <c r="K35" s="19">
        <f t="shared" si="16"/>
        <v>0</v>
      </c>
      <c r="L35" s="44">
        <f t="shared" si="17"/>
        <v>0</v>
      </c>
      <c r="M35" s="121"/>
    </row>
    <row r="36" spans="1:13">
      <c r="A36" s="30"/>
      <c r="B36" s="54" t="s">
        <v>32</v>
      </c>
      <c r="C36" s="17" t="s">
        <v>11</v>
      </c>
      <c r="D36" s="17" t="s">
        <v>124</v>
      </c>
      <c r="E36" s="16" t="s">
        <v>125</v>
      </c>
      <c r="F36" s="18" t="s">
        <v>34</v>
      </c>
      <c r="G36" s="19">
        <v>39</v>
      </c>
      <c r="H36" s="19"/>
      <c r="I36" s="19"/>
      <c r="J36" s="19">
        <f t="shared" si="15"/>
        <v>0</v>
      </c>
      <c r="K36" s="19">
        <f t="shared" si="16"/>
        <v>0</v>
      </c>
      <c r="L36" s="44">
        <f t="shared" si="17"/>
        <v>0</v>
      </c>
      <c r="M36" s="121"/>
    </row>
    <row r="37" spans="1:13" ht="26.25" thickBot="1">
      <c r="A37" s="30"/>
      <c r="B37" s="54" t="s">
        <v>33</v>
      </c>
      <c r="C37" s="17" t="s">
        <v>8</v>
      </c>
      <c r="D37" s="17" t="s">
        <v>126</v>
      </c>
      <c r="E37" s="16" t="s">
        <v>127</v>
      </c>
      <c r="F37" s="18" t="s">
        <v>12</v>
      </c>
      <c r="G37" s="19">
        <v>4</v>
      </c>
      <c r="H37" s="19"/>
      <c r="I37" s="19"/>
      <c r="J37" s="19">
        <f t="shared" si="15"/>
        <v>0</v>
      </c>
      <c r="K37" s="19">
        <f t="shared" si="16"/>
        <v>0</v>
      </c>
      <c r="L37" s="44">
        <f t="shared" si="17"/>
        <v>0</v>
      </c>
      <c r="M37" s="121"/>
    </row>
    <row r="38" spans="1:13" ht="43.5" customHeight="1" thickBot="1">
      <c r="B38" s="136" t="s">
        <v>128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8"/>
      <c r="M38" s="118"/>
    </row>
    <row r="39" spans="1:13" ht="13.5" thickBot="1">
      <c r="B39" s="128" t="s">
        <v>36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30"/>
      <c r="M39" s="119"/>
    </row>
    <row r="40" spans="1:13">
      <c r="M40" s="120"/>
    </row>
    <row r="41" spans="1:13">
      <c r="M41" s="120"/>
    </row>
  </sheetData>
  <mergeCells count="7">
    <mergeCell ref="K5:L6"/>
    <mergeCell ref="J5:J6"/>
    <mergeCell ref="B39:L39"/>
    <mergeCell ref="G2:L2"/>
    <mergeCell ref="H6:I6"/>
    <mergeCell ref="B38:L38"/>
    <mergeCell ref="B2:E6"/>
  </mergeCells>
  <pageMargins left="0.511811024" right="0.511811024" top="0.78740157499999996" bottom="0.78740157499999996" header="0.31496062000000002" footer="0.31496062000000002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327C-F7E2-4AAF-B2C3-5989F0C98BDB}">
  <sheetPr>
    <pageSetUpPr fitToPage="1"/>
  </sheetPr>
  <dimension ref="B1:S44"/>
  <sheetViews>
    <sheetView zoomScale="80" zoomScaleNormal="80" zoomScaleSheetLayoutView="100" workbookViewId="0">
      <selection activeCell="L5" sqref="L5:M6"/>
    </sheetView>
  </sheetViews>
  <sheetFormatPr defaultRowHeight="12.75"/>
  <cols>
    <col min="1" max="1" width="4.140625" style="71" customWidth="1"/>
    <col min="2" max="2" width="10.7109375" style="71" customWidth="1"/>
    <col min="3" max="3" width="40.5703125" style="71" customWidth="1"/>
    <col min="4" max="4" width="16.42578125" style="77" customWidth="1"/>
    <col min="5" max="5" width="16.5703125" style="71" bestFit="1" customWidth="1"/>
    <col min="6" max="13" width="15.7109375" style="71" customWidth="1"/>
    <col min="14" max="14" width="0.85546875" style="78" customWidth="1"/>
    <col min="15" max="18" width="9.140625" style="71"/>
    <col min="19" max="19" width="15.7109375" style="71" hidden="1" customWidth="1"/>
    <col min="20" max="16384" width="9.140625" style="71"/>
  </cols>
  <sheetData>
    <row r="1" spans="2:19" ht="13.5" thickBot="1"/>
    <row r="2" spans="2:19" s="57" customFormat="1" ht="20.25" customHeight="1">
      <c r="B2" s="90"/>
      <c r="C2" s="193" t="s">
        <v>39</v>
      </c>
      <c r="D2" s="193"/>
      <c r="E2" s="193"/>
      <c r="F2" s="194"/>
      <c r="G2" s="49" t="s">
        <v>40</v>
      </c>
      <c r="H2" s="199" t="str">
        <f>+Orçamento!G2</f>
        <v>Iluminação Parque Poliesportivo</v>
      </c>
      <c r="I2" s="199"/>
      <c r="J2" s="199"/>
      <c r="K2" s="199"/>
      <c r="L2" s="199"/>
      <c r="M2" s="200"/>
      <c r="N2"/>
      <c r="S2"/>
    </row>
    <row r="3" spans="2:19" s="57" customFormat="1" ht="20.25" customHeight="1">
      <c r="B3" s="91"/>
      <c r="C3" s="195"/>
      <c r="D3" s="195"/>
      <c r="E3" s="195"/>
      <c r="F3" s="196"/>
      <c r="G3" s="47" t="s">
        <v>41</v>
      </c>
      <c r="H3" s="50"/>
      <c r="I3" s="35"/>
      <c r="J3" s="36"/>
      <c r="K3" s="36"/>
      <c r="L3" s="35"/>
      <c r="M3" s="37"/>
      <c r="N3"/>
      <c r="S3"/>
    </row>
    <row r="4" spans="2:19" s="57" customFormat="1" ht="20.25" customHeight="1">
      <c r="B4" s="91"/>
      <c r="C4" s="195"/>
      <c r="D4" s="195"/>
      <c r="E4" s="195"/>
      <c r="F4" s="196"/>
      <c r="G4" s="47" t="s">
        <v>42</v>
      </c>
      <c r="H4" s="38" t="str">
        <f>+Orçamento!G4</f>
        <v>Avenida Avaí - Bairro Ullmann – Três de Maio - RS</v>
      </c>
      <c r="I4" s="38"/>
      <c r="J4" s="39"/>
      <c r="K4" s="39"/>
      <c r="L4" s="110"/>
      <c r="M4" s="40"/>
      <c r="N4"/>
      <c r="S4"/>
    </row>
    <row r="5" spans="2:19" s="57" customFormat="1" ht="20.25" customHeight="1">
      <c r="B5" s="91"/>
      <c r="C5" s="195"/>
      <c r="D5" s="195"/>
      <c r="E5" s="195"/>
      <c r="F5" s="196"/>
      <c r="G5" s="47" t="s">
        <v>43</v>
      </c>
      <c r="H5" s="41" t="str">
        <f>+Orçamento!G5</f>
        <v>Fevereiro de 2022</v>
      </c>
      <c r="I5" s="30"/>
      <c r="J5" s="126" t="s">
        <v>48</v>
      </c>
      <c r="K5" s="188"/>
      <c r="L5" s="204">
        <f>+Orçamento!K5</f>
        <v>0</v>
      </c>
      <c r="M5" s="205"/>
      <c r="N5"/>
      <c r="S5"/>
    </row>
    <row r="6" spans="2:19" s="57" customFormat="1" ht="20.25" customHeight="1" thickBot="1">
      <c r="B6" s="92"/>
      <c r="C6" s="197"/>
      <c r="D6" s="197"/>
      <c r="E6" s="197"/>
      <c r="F6" s="198"/>
      <c r="G6" s="45" t="s">
        <v>44</v>
      </c>
      <c r="H6" s="202">
        <f>+Orçamento!G6</f>
        <v>0.2288</v>
      </c>
      <c r="I6" s="203"/>
      <c r="J6" s="127"/>
      <c r="K6" s="189"/>
      <c r="L6" s="206"/>
      <c r="M6" s="207"/>
      <c r="N6"/>
      <c r="S6"/>
    </row>
    <row r="7" spans="2:19" s="57" customFormat="1" ht="32.25" customHeight="1" thickBot="1">
      <c r="B7" s="190" t="s">
        <v>49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2"/>
      <c r="N7"/>
      <c r="S7" s="59">
        <v>1</v>
      </c>
    </row>
    <row r="8" spans="2:19" s="61" customFormat="1" ht="30" customHeight="1">
      <c r="B8" s="111" t="s">
        <v>0</v>
      </c>
      <c r="C8" s="112" t="s">
        <v>50</v>
      </c>
      <c r="D8" s="112" t="s">
        <v>51</v>
      </c>
      <c r="E8" s="113" t="s">
        <v>59</v>
      </c>
      <c r="F8" s="114" t="s">
        <v>60</v>
      </c>
      <c r="G8" s="112" t="s">
        <v>61</v>
      </c>
      <c r="H8" s="112" t="s">
        <v>62</v>
      </c>
      <c r="I8" s="112" t="s">
        <v>63</v>
      </c>
      <c r="J8" s="112" t="s">
        <v>64</v>
      </c>
      <c r="K8" s="112" t="s">
        <v>65</v>
      </c>
      <c r="L8" s="112" t="s">
        <v>66</v>
      </c>
      <c r="M8" s="115" t="s">
        <v>67</v>
      </c>
      <c r="N8" s="93"/>
      <c r="S8" s="60" t="s">
        <v>58</v>
      </c>
    </row>
    <row r="9" spans="2:19" customFormat="1" ht="14.25" hidden="1" customHeight="1">
      <c r="B9" s="155" t="e">
        <v>#VALUE!</v>
      </c>
      <c r="C9" s="156" t="e">
        <v>#VALUE!</v>
      </c>
      <c r="D9" s="157" t="e">
        <v>#VALUE!</v>
      </c>
      <c r="E9" s="79" t="s">
        <v>52</v>
      </c>
      <c r="F9" s="80" t="e">
        <v>#VALUE!</v>
      </c>
      <c r="G9" s="80" t="e">
        <v>#VALUE!</v>
      </c>
      <c r="H9" s="80" t="e">
        <v>#VALUE!</v>
      </c>
      <c r="I9" s="80" t="e">
        <v>#VALUE!</v>
      </c>
      <c r="J9" s="80" t="e">
        <v>#VALUE!</v>
      </c>
      <c r="K9" s="80" t="e">
        <v>#VALUE!</v>
      </c>
      <c r="L9" s="80" t="e">
        <v>#VALUE!</v>
      </c>
      <c r="M9" s="99" t="e">
        <v>#VALUE!</v>
      </c>
      <c r="N9" s="94"/>
      <c r="S9" s="62" t="e">
        <v>#VALUE!</v>
      </c>
    </row>
    <row r="10" spans="2:19" customFormat="1" ht="15" hidden="1">
      <c r="B10" s="155"/>
      <c r="C10" s="156"/>
      <c r="D10" s="157"/>
      <c r="E10" s="79" t="s">
        <v>53</v>
      </c>
      <c r="F10" s="81" t="e">
        <v>#VALUE!</v>
      </c>
      <c r="G10" s="81" t="e">
        <v>#VALUE!</v>
      </c>
      <c r="H10" s="81" t="e">
        <v>#VALUE!</v>
      </c>
      <c r="I10" s="81" t="e">
        <v>#VALUE!</v>
      </c>
      <c r="J10" s="81" t="e">
        <v>#VALUE!</v>
      </c>
      <c r="K10" s="81" t="e">
        <v>#VALUE!</v>
      </c>
      <c r="L10" s="81" t="e">
        <v>#VALUE!</v>
      </c>
      <c r="M10" s="100" t="e">
        <v>#VALUE!</v>
      </c>
      <c r="N10" s="94"/>
      <c r="S10" s="63" t="e">
        <v>#VALUE!</v>
      </c>
    </row>
    <row r="11" spans="2:19" customFormat="1" ht="15" hidden="1">
      <c r="B11" s="155"/>
      <c r="C11" s="156"/>
      <c r="D11" s="157"/>
      <c r="E11" s="79" t="s">
        <v>54</v>
      </c>
      <c r="F11" s="82" t="e">
        <v>#VALUE!</v>
      </c>
      <c r="G11" s="82" t="e">
        <v>#VALUE!</v>
      </c>
      <c r="H11" s="82" t="e">
        <v>#VALUE!</v>
      </c>
      <c r="I11" s="82" t="e">
        <v>#VALUE!</v>
      </c>
      <c r="J11" s="82" t="e">
        <v>#VALUE!</v>
      </c>
      <c r="K11" s="82" t="e">
        <v>#VALUE!</v>
      </c>
      <c r="L11" s="82" t="e">
        <v>#VALUE!</v>
      </c>
      <c r="M11" s="101" t="e">
        <v>#VALUE!</v>
      </c>
      <c r="N11" s="94"/>
      <c r="S11" s="64" t="e">
        <v>#VALUE!</v>
      </c>
    </row>
    <row r="12" spans="2:19" s="66" customFormat="1" ht="12.75" customHeight="1">
      <c r="B12" s="158" t="s">
        <v>55</v>
      </c>
      <c r="C12" s="159"/>
      <c r="D12" s="164">
        <v>173203.90999999997</v>
      </c>
      <c r="E12" s="83" t="s">
        <v>52</v>
      </c>
      <c r="F12" s="84">
        <v>1</v>
      </c>
      <c r="G12" s="84"/>
      <c r="H12" s="84"/>
      <c r="I12" s="84"/>
      <c r="J12" s="84"/>
      <c r="K12" s="84"/>
      <c r="L12" s="84"/>
      <c r="M12" s="102"/>
      <c r="N12" s="95"/>
      <c r="S12" s="65">
        <v>0</v>
      </c>
    </row>
    <row r="13" spans="2:19" s="66" customFormat="1" ht="12.75" customHeight="1">
      <c r="B13" s="160"/>
      <c r="C13" s="161"/>
      <c r="D13" s="165"/>
      <c r="E13" s="83" t="s">
        <v>129</v>
      </c>
      <c r="F13" s="85"/>
      <c r="G13" s="85"/>
      <c r="H13" s="85"/>
      <c r="I13" s="85"/>
      <c r="J13" s="85"/>
      <c r="K13" s="85"/>
      <c r="L13" s="85"/>
      <c r="M13" s="103"/>
      <c r="N13" s="95"/>
      <c r="S13" s="67">
        <v>0</v>
      </c>
    </row>
    <row r="14" spans="2:19" s="66" customFormat="1" ht="12.75" customHeight="1">
      <c r="B14" s="160"/>
      <c r="C14" s="161"/>
      <c r="D14" s="165"/>
      <c r="E14" s="83" t="s">
        <v>53</v>
      </c>
      <c r="F14" s="84">
        <v>1</v>
      </c>
      <c r="G14" s="84"/>
      <c r="H14" s="84"/>
      <c r="I14" s="84"/>
      <c r="J14" s="84"/>
      <c r="K14" s="84"/>
      <c r="L14" s="84"/>
      <c r="M14" s="102"/>
      <c r="N14" s="95"/>
      <c r="S14" s="68">
        <v>0</v>
      </c>
    </row>
    <row r="15" spans="2:19" s="66" customFormat="1" ht="12.75" customHeight="1">
      <c r="B15" s="162"/>
      <c r="C15" s="163"/>
      <c r="D15" s="166"/>
      <c r="E15" s="83" t="s">
        <v>54</v>
      </c>
      <c r="F15" s="85"/>
      <c r="G15" s="85"/>
      <c r="H15" s="85"/>
      <c r="I15" s="85"/>
      <c r="J15" s="85"/>
      <c r="K15" s="85"/>
      <c r="L15" s="85"/>
      <c r="M15" s="103"/>
      <c r="N15" s="95"/>
      <c r="S15" s="69">
        <v>0</v>
      </c>
    </row>
    <row r="16" spans="2:19" customFormat="1" ht="14.25" customHeight="1">
      <c r="B16" s="167" t="s">
        <v>15</v>
      </c>
      <c r="C16" s="170" t="s">
        <v>68</v>
      </c>
      <c r="D16" s="173">
        <v>173203.91</v>
      </c>
      <c r="E16" s="89" t="s">
        <v>52</v>
      </c>
      <c r="F16" s="86">
        <v>1</v>
      </c>
      <c r="G16" s="86"/>
      <c r="H16" s="86"/>
      <c r="I16" s="86"/>
      <c r="J16" s="86"/>
      <c r="K16" s="86"/>
      <c r="L16" s="86"/>
      <c r="M16" s="104"/>
      <c r="N16" s="96" t="s">
        <v>7</v>
      </c>
      <c r="S16" s="62">
        <v>0</v>
      </c>
    </row>
    <row r="17" spans="2:19" customFormat="1" ht="15">
      <c r="B17" s="168"/>
      <c r="C17" s="171"/>
      <c r="D17" s="174"/>
      <c r="E17" s="89" t="s">
        <v>53</v>
      </c>
      <c r="F17" s="87">
        <v>1</v>
      </c>
      <c r="G17" s="87"/>
      <c r="H17" s="87"/>
      <c r="I17" s="87"/>
      <c r="J17" s="87"/>
      <c r="K17" s="87"/>
      <c r="L17" s="87"/>
      <c r="M17" s="105"/>
      <c r="N17" s="94"/>
      <c r="S17" s="63">
        <v>0</v>
      </c>
    </row>
    <row r="18" spans="2:19" customFormat="1" ht="15">
      <c r="B18" s="169"/>
      <c r="C18" s="172"/>
      <c r="D18" s="175"/>
      <c r="E18" s="89" t="s">
        <v>54</v>
      </c>
      <c r="F18" s="88"/>
      <c r="G18" s="88"/>
      <c r="H18" s="88"/>
      <c r="I18" s="88"/>
      <c r="J18" s="88"/>
      <c r="K18" s="88"/>
      <c r="L18" s="88"/>
      <c r="M18" s="106"/>
      <c r="N18" s="94"/>
      <c r="S18" s="64">
        <v>0</v>
      </c>
    </row>
    <row r="19" spans="2:19" customFormat="1" ht="14.25" customHeight="1">
      <c r="B19" s="176" t="s">
        <v>16</v>
      </c>
      <c r="C19" s="179" t="s">
        <v>71</v>
      </c>
      <c r="D19" s="182">
        <v>1770.39</v>
      </c>
      <c r="E19" s="79" t="s">
        <v>52</v>
      </c>
      <c r="F19" s="116">
        <v>1</v>
      </c>
      <c r="G19" s="116"/>
      <c r="H19" s="116"/>
      <c r="I19" s="116"/>
      <c r="J19" s="116"/>
      <c r="K19" s="116"/>
      <c r="L19" s="116"/>
      <c r="M19" s="117"/>
      <c r="N19" s="94"/>
      <c r="S19" s="62">
        <v>0</v>
      </c>
    </row>
    <row r="20" spans="2:19" customFormat="1" ht="15">
      <c r="B20" s="177"/>
      <c r="C20" s="180"/>
      <c r="D20" s="183"/>
      <c r="E20" s="79" t="s">
        <v>53</v>
      </c>
      <c r="F20" s="81">
        <v>1</v>
      </c>
      <c r="G20" s="81"/>
      <c r="H20" s="81"/>
      <c r="I20" s="81"/>
      <c r="J20" s="81"/>
      <c r="K20" s="81"/>
      <c r="L20" s="81"/>
      <c r="M20" s="100"/>
      <c r="N20" s="94"/>
      <c r="S20" s="63">
        <v>0</v>
      </c>
    </row>
    <row r="21" spans="2:19" customFormat="1" ht="15">
      <c r="B21" s="178"/>
      <c r="C21" s="181"/>
      <c r="D21" s="184"/>
      <c r="E21" s="79" t="s">
        <v>54</v>
      </c>
      <c r="F21" s="82"/>
      <c r="G21" s="82"/>
      <c r="H21" s="82"/>
      <c r="I21" s="82"/>
      <c r="J21" s="82"/>
      <c r="K21" s="82"/>
      <c r="L21" s="82"/>
      <c r="M21" s="101"/>
      <c r="N21" s="94"/>
      <c r="S21" s="64">
        <v>0</v>
      </c>
    </row>
    <row r="22" spans="2:19" customFormat="1" ht="14.25" customHeight="1">
      <c r="B22" s="176" t="s">
        <v>19</v>
      </c>
      <c r="C22" s="179" t="s">
        <v>72</v>
      </c>
      <c r="D22" s="182">
        <v>4135.1000000000004</v>
      </c>
      <c r="E22" s="79" t="s">
        <v>52</v>
      </c>
      <c r="F22" s="116">
        <v>1</v>
      </c>
      <c r="G22" s="116"/>
      <c r="H22" s="116"/>
      <c r="I22" s="116"/>
      <c r="J22" s="116"/>
      <c r="K22" s="116"/>
      <c r="L22" s="116"/>
      <c r="M22" s="117"/>
      <c r="N22" s="94"/>
      <c r="S22" s="62">
        <v>0</v>
      </c>
    </row>
    <row r="23" spans="2:19" customFormat="1" ht="15">
      <c r="B23" s="177"/>
      <c r="C23" s="180"/>
      <c r="D23" s="183"/>
      <c r="E23" s="79" t="s">
        <v>53</v>
      </c>
      <c r="F23" s="81">
        <v>1</v>
      </c>
      <c r="G23" s="81"/>
      <c r="H23" s="81"/>
      <c r="I23" s="81"/>
      <c r="J23" s="81"/>
      <c r="K23" s="81"/>
      <c r="L23" s="81"/>
      <c r="M23" s="100"/>
      <c r="N23" s="94"/>
      <c r="S23" s="63">
        <v>0</v>
      </c>
    </row>
    <row r="24" spans="2:19" customFormat="1" ht="15">
      <c r="B24" s="178"/>
      <c r="C24" s="181"/>
      <c r="D24" s="184"/>
      <c r="E24" s="79" t="s">
        <v>54</v>
      </c>
      <c r="F24" s="82"/>
      <c r="G24" s="82"/>
      <c r="H24" s="82"/>
      <c r="I24" s="82"/>
      <c r="J24" s="82"/>
      <c r="K24" s="82"/>
      <c r="L24" s="82"/>
      <c r="M24" s="101"/>
      <c r="N24" s="94"/>
      <c r="S24" s="64">
        <v>0</v>
      </c>
    </row>
    <row r="25" spans="2:19" customFormat="1" ht="14.25" customHeight="1">
      <c r="B25" s="176" t="s">
        <v>22</v>
      </c>
      <c r="C25" s="179" t="s">
        <v>80</v>
      </c>
      <c r="D25" s="182">
        <v>2846.5</v>
      </c>
      <c r="E25" s="79" t="s">
        <v>52</v>
      </c>
      <c r="F25" s="116">
        <v>1</v>
      </c>
      <c r="G25" s="116"/>
      <c r="H25" s="116"/>
      <c r="I25" s="116"/>
      <c r="J25" s="116"/>
      <c r="K25" s="116"/>
      <c r="L25" s="116"/>
      <c r="M25" s="117"/>
      <c r="N25" s="94"/>
      <c r="S25" s="62">
        <v>0</v>
      </c>
    </row>
    <row r="26" spans="2:19" customFormat="1" ht="15">
      <c r="B26" s="177"/>
      <c r="C26" s="180"/>
      <c r="D26" s="183"/>
      <c r="E26" s="79" t="s">
        <v>53</v>
      </c>
      <c r="F26" s="81">
        <v>1</v>
      </c>
      <c r="G26" s="81"/>
      <c r="H26" s="81"/>
      <c r="I26" s="81"/>
      <c r="J26" s="81"/>
      <c r="K26" s="81"/>
      <c r="L26" s="81"/>
      <c r="M26" s="100"/>
      <c r="N26" s="94"/>
      <c r="S26" s="63">
        <v>0</v>
      </c>
    </row>
    <row r="27" spans="2:19" customFormat="1" ht="15">
      <c r="B27" s="178"/>
      <c r="C27" s="181"/>
      <c r="D27" s="184"/>
      <c r="E27" s="79" t="s">
        <v>54</v>
      </c>
      <c r="F27" s="82"/>
      <c r="G27" s="82"/>
      <c r="H27" s="82"/>
      <c r="I27" s="82"/>
      <c r="J27" s="82"/>
      <c r="K27" s="82"/>
      <c r="L27" s="82"/>
      <c r="M27" s="101"/>
      <c r="N27" s="94"/>
      <c r="S27" s="64">
        <v>0</v>
      </c>
    </row>
    <row r="28" spans="2:19" customFormat="1" ht="14.25" customHeight="1">
      <c r="B28" s="176" t="s">
        <v>24</v>
      </c>
      <c r="C28" s="179" t="s">
        <v>104</v>
      </c>
      <c r="D28" s="182">
        <v>68309.34</v>
      </c>
      <c r="E28" s="79" t="s">
        <v>52</v>
      </c>
      <c r="F28" s="116">
        <v>1</v>
      </c>
      <c r="G28" s="116"/>
      <c r="H28" s="116"/>
      <c r="I28" s="116"/>
      <c r="J28" s="116"/>
      <c r="K28" s="116"/>
      <c r="L28" s="116"/>
      <c r="M28" s="117"/>
      <c r="N28" s="94"/>
      <c r="S28" s="62">
        <v>0</v>
      </c>
    </row>
    <row r="29" spans="2:19" customFormat="1" ht="15">
      <c r="B29" s="177"/>
      <c r="C29" s="180"/>
      <c r="D29" s="183"/>
      <c r="E29" s="79" t="s">
        <v>53</v>
      </c>
      <c r="F29" s="81">
        <v>1</v>
      </c>
      <c r="G29" s="81"/>
      <c r="H29" s="81"/>
      <c r="I29" s="81"/>
      <c r="J29" s="81"/>
      <c r="K29" s="81"/>
      <c r="L29" s="81"/>
      <c r="M29" s="100"/>
      <c r="N29" s="94"/>
      <c r="S29" s="63">
        <v>0</v>
      </c>
    </row>
    <row r="30" spans="2:19" customFormat="1" ht="15">
      <c r="B30" s="178"/>
      <c r="C30" s="181"/>
      <c r="D30" s="184"/>
      <c r="E30" s="79" t="s">
        <v>54</v>
      </c>
      <c r="F30" s="82"/>
      <c r="G30" s="82"/>
      <c r="H30" s="82"/>
      <c r="I30" s="82"/>
      <c r="J30" s="82"/>
      <c r="K30" s="82"/>
      <c r="L30" s="82"/>
      <c r="M30" s="101"/>
      <c r="N30" s="94"/>
      <c r="S30" s="64">
        <v>0</v>
      </c>
    </row>
    <row r="31" spans="2:19" customFormat="1" ht="14.25" customHeight="1">
      <c r="B31" s="176" t="s">
        <v>29</v>
      </c>
      <c r="C31" s="179" t="s">
        <v>120</v>
      </c>
      <c r="D31" s="182">
        <v>96142.58</v>
      </c>
      <c r="E31" s="79" t="s">
        <v>52</v>
      </c>
      <c r="F31" s="116">
        <v>1</v>
      </c>
      <c r="G31" s="116"/>
      <c r="H31" s="116"/>
      <c r="I31" s="116"/>
      <c r="J31" s="116"/>
      <c r="K31" s="116"/>
      <c r="L31" s="116"/>
      <c r="M31" s="117"/>
      <c r="N31" s="94"/>
      <c r="S31" s="62">
        <v>0</v>
      </c>
    </row>
    <row r="32" spans="2:19" customFormat="1" ht="15">
      <c r="B32" s="177"/>
      <c r="C32" s="180"/>
      <c r="D32" s="183"/>
      <c r="E32" s="79" t="s">
        <v>53</v>
      </c>
      <c r="F32" s="81">
        <v>1</v>
      </c>
      <c r="G32" s="81"/>
      <c r="H32" s="81"/>
      <c r="I32" s="81"/>
      <c r="J32" s="81"/>
      <c r="K32" s="81"/>
      <c r="L32" s="81"/>
      <c r="M32" s="100"/>
      <c r="N32" s="94"/>
      <c r="S32" s="63">
        <v>0</v>
      </c>
    </row>
    <row r="33" spans="2:19" customFormat="1" ht="15.75" thickBot="1">
      <c r="B33" s="185"/>
      <c r="C33" s="186"/>
      <c r="D33" s="187"/>
      <c r="E33" s="107" t="s">
        <v>54</v>
      </c>
      <c r="F33" s="108"/>
      <c r="G33" s="108"/>
      <c r="H33" s="108"/>
      <c r="I33" s="108"/>
      <c r="J33" s="108"/>
      <c r="K33" s="108"/>
      <c r="L33" s="108"/>
      <c r="M33" s="109"/>
      <c r="N33" s="94"/>
      <c r="S33" s="64">
        <v>0</v>
      </c>
    </row>
    <row r="34" spans="2:19" ht="12.75" customHeight="1">
      <c r="B34" s="97"/>
      <c r="C34" s="97"/>
      <c r="D34" s="98"/>
      <c r="E34" s="97"/>
      <c r="F34" s="97"/>
      <c r="G34" s="98"/>
      <c r="H34" s="97"/>
      <c r="I34" s="97"/>
      <c r="J34" s="97"/>
      <c r="K34" s="97"/>
      <c r="L34" s="97"/>
      <c r="M34" s="97"/>
      <c r="N34" s="21"/>
      <c r="S34" s="70"/>
    </row>
    <row r="35" spans="2:19" ht="12" customHeight="1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21"/>
      <c r="S35" s="58"/>
    </row>
    <row r="36" spans="2:19">
      <c r="B36" s="208">
        <v>0</v>
      </c>
      <c r="C36" s="208"/>
      <c r="D36" s="208"/>
      <c r="E36" s="58"/>
      <c r="F36" s="72"/>
      <c r="G36" s="209"/>
      <c r="H36" s="209"/>
      <c r="I36" s="209"/>
      <c r="J36" s="58"/>
      <c r="K36" s="58"/>
      <c r="L36" s="58"/>
      <c r="M36" s="58"/>
      <c r="N36" s="21"/>
      <c r="S36" s="58"/>
    </row>
    <row r="37" spans="2:19">
      <c r="B37" s="73" t="s">
        <v>56</v>
      </c>
      <c r="C37" s="210"/>
      <c r="D37" s="210"/>
      <c r="E37" s="58"/>
      <c r="F37" s="72"/>
      <c r="G37" s="209"/>
      <c r="H37" s="209"/>
      <c r="I37" s="209"/>
      <c r="J37" s="58"/>
      <c r="K37" s="58"/>
      <c r="L37" s="58"/>
      <c r="M37" s="58"/>
      <c r="N37" s="21"/>
      <c r="S37" s="58"/>
    </row>
    <row r="38" spans="2:19">
      <c r="B38" s="72"/>
      <c r="C38" s="211"/>
      <c r="D38" s="210"/>
      <c r="E38" s="58"/>
      <c r="F38" s="72"/>
      <c r="G38" s="209"/>
      <c r="H38" s="209"/>
      <c r="I38" s="209"/>
      <c r="J38" s="58"/>
      <c r="K38" s="58"/>
      <c r="L38" s="58"/>
      <c r="M38" s="58"/>
      <c r="N38" s="21"/>
      <c r="S38" s="58"/>
    </row>
    <row r="39" spans="2:19">
      <c r="B39" s="201"/>
      <c r="C39" s="201"/>
      <c r="D39" s="201"/>
      <c r="E39" s="58"/>
      <c r="F39" s="58"/>
      <c r="G39" s="58"/>
      <c r="H39" s="58"/>
      <c r="I39" s="58"/>
      <c r="J39" s="58"/>
      <c r="K39" s="58"/>
      <c r="L39" s="58"/>
      <c r="M39" s="58"/>
      <c r="N39" s="74"/>
      <c r="S39" s="58"/>
    </row>
    <row r="40" spans="2:19">
      <c r="B40" s="75" t="s">
        <v>57</v>
      </c>
      <c r="C40" s="70"/>
      <c r="D40" s="70"/>
      <c r="E40" s="58"/>
      <c r="F40" s="58"/>
      <c r="G40" s="58"/>
      <c r="H40" s="58"/>
      <c r="I40" s="58"/>
      <c r="J40" s="58"/>
      <c r="K40" s="58"/>
      <c r="L40" s="58"/>
      <c r="M40" s="58"/>
      <c r="N40" s="74"/>
      <c r="S40" s="58"/>
    </row>
    <row r="41" spans="2:19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74"/>
      <c r="S41" s="58"/>
    </row>
    <row r="42" spans="2:19">
      <c r="B42" s="58"/>
      <c r="C42" s="58"/>
      <c r="D42" s="76"/>
      <c r="E42" s="58"/>
      <c r="F42" s="58"/>
      <c r="G42" s="58"/>
      <c r="H42" s="58"/>
      <c r="I42" s="58"/>
      <c r="J42" s="58"/>
      <c r="K42" s="58"/>
      <c r="L42" s="58"/>
      <c r="M42" s="58"/>
      <c r="N42" s="21"/>
      <c r="S42" s="58"/>
    </row>
    <row r="43" spans="2:19">
      <c r="B43" s="58"/>
      <c r="C43" s="58"/>
      <c r="D43" s="76"/>
      <c r="E43" s="58"/>
      <c r="F43" s="58"/>
      <c r="G43" s="58"/>
      <c r="H43" s="58"/>
      <c r="I43" s="58"/>
      <c r="J43" s="58"/>
      <c r="K43" s="58"/>
      <c r="L43" s="58"/>
      <c r="M43" s="58"/>
      <c r="N43" s="21"/>
      <c r="S43" s="58"/>
    </row>
    <row r="44" spans="2:19">
      <c r="B44" s="58"/>
      <c r="C44" s="58"/>
      <c r="D44" s="76"/>
      <c r="E44" s="58"/>
      <c r="F44" s="58"/>
      <c r="G44" s="58"/>
      <c r="H44" s="58"/>
      <c r="I44" s="58"/>
      <c r="J44" s="58"/>
      <c r="K44" s="58"/>
      <c r="L44" s="58"/>
      <c r="M44" s="58"/>
      <c r="N44" s="21"/>
      <c r="S44" s="58"/>
    </row>
  </sheetData>
  <mergeCells count="36">
    <mergeCell ref="J5:K6"/>
    <mergeCell ref="B7:M7"/>
    <mergeCell ref="C2:F6"/>
    <mergeCell ref="H2:M2"/>
    <mergeCell ref="B39:D39"/>
    <mergeCell ref="H6:I6"/>
    <mergeCell ref="L5:M6"/>
    <mergeCell ref="B36:D36"/>
    <mergeCell ref="G36:I36"/>
    <mergeCell ref="C37:D37"/>
    <mergeCell ref="G37:I37"/>
    <mergeCell ref="C38:D38"/>
    <mergeCell ref="G38:I38"/>
    <mergeCell ref="B28:B30"/>
    <mergeCell ref="C28:C30"/>
    <mergeCell ref="D28:D30"/>
    <mergeCell ref="B31:B33"/>
    <mergeCell ref="C31:C33"/>
    <mergeCell ref="D31:D33"/>
    <mergeCell ref="B22:B24"/>
    <mergeCell ref="C22:C24"/>
    <mergeCell ref="D22:D24"/>
    <mergeCell ref="B25:B27"/>
    <mergeCell ref="C25:C27"/>
    <mergeCell ref="D25:D27"/>
    <mergeCell ref="B16:B18"/>
    <mergeCell ref="C16:C18"/>
    <mergeCell ref="D16:D18"/>
    <mergeCell ref="B19:B21"/>
    <mergeCell ref="C19:C21"/>
    <mergeCell ref="D19:D21"/>
    <mergeCell ref="B9:B11"/>
    <mergeCell ref="C9:C11"/>
    <mergeCell ref="D9:D11"/>
    <mergeCell ref="B12:C15"/>
    <mergeCell ref="D12:D15"/>
  </mergeCells>
  <phoneticPr fontId="17" type="noConversion"/>
  <dataValidations count="1">
    <dataValidation type="decimal" allowBlank="1" showInputMessage="1" showErrorMessage="1" errorTitle="Erro de Dados" error="Digite valores maiores ou iguais à 0%. O % acumulado não deve ultrapassar 100%." sqref="F9:M9 F16:M16 S9 S16 F19:M19 F22:M22 F25:M25 F28:M28 F31:M31 S19 S22 S25 S28 S31" xr:uid="{BD6E69F3-BAD9-4295-BFE0-D6949FB9F5F9}">
      <formula1>0</formula1>
      <formula2>1-SUM($F9:F9)+F9</formula2>
    </dataValidation>
  </dataValidations>
  <pageMargins left="0.511811024" right="0.511811024" top="0.78740157499999996" bottom="0.78740157499999996" header="0.31496062000000002" footer="0.31496062000000002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</vt:lpstr>
      <vt:lpstr>Cronograma!Area_de_impressao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Lilian Ramos Martins</cp:lastModifiedBy>
  <cp:lastPrinted>2022-04-11T19:09:38Z</cp:lastPrinted>
  <dcterms:created xsi:type="dcterms:W3CDTF">2020-11-11T20:20:17Z</dcterms:created>
  <dcterms:modified xsi:type="dcterms:W3CDTF">2022-05-04T17:43:02Z</dcterms:modified>
</cp:coreProperties>
</file>